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'BUF'!$A$1:$O$38</definedName>
    <definedName name="_xlnm.Print_Area" localSheetId="8">'CPT'!$A$1:$O$38</definedName>
    <definedName name="_xlnm.Print_Area" localSheetId="4">'EKU'!$A$1:$O$38</definedName>
    <definedName name="_xlnm.Print_Area" localSheetId="7">'ETH'!$A$1:$O$38</definedName>
    <definedName name="_xlnm.Print_Area" localSheetId="5">'JHB'!$A$1:$O$38</definedName>
    <definedName name="_xlnm.Print_Area" localSheetId="3">'MAN'!$A$1:$O$38</definedName>
    <definedName name="_xlnm.Print_Area" localSheetId="2">'NMA'!$A$1:$O$38</definedName>
    <definedName name="_xlnm.Print_Area" localSheetId="0">'Summary'!$A$1:$O$38</definedName>
    <definedName name="_xlnm.Print_Area" localSheetId="6">'TSH'!$A$1:$O$38</definedName>
  </definedNames>
  <calcPr fullCalcOnLoad="1"/>
</workbook>
</file>

<file path=xl/sharedStrings.xml><?xml version="1.0" encoding="utf-8"?>
<sst xmlns="http://schemas.openxmlformats.org/spreadsheetml/2006/main" count="864" uniqueCount="56">
  <si>
    <t/>
  </si>
  <si>
    <t/>
  </si>
  <si>
    <t>Eastern Cape: Buffalo City (BUF)</t>
  </si>
  <si>
    <t>STATEMENT OF CAPITAL AND OPERATING EXPENDITURE FOR 2021/22</t>
  </si>
  <si>
    <t>Changes to baseline</t>
  </si>
  <si>
    <t>2021/22</t>
  </si>
  <si>
    <t>2022/23</t>
  </si>
  <si>
    <t>2023/24</t>
  </si>
  <si>
    <t>% change to baseline</t>
  </si>
  <si>
    <t>% share of total change to baseline</t>
  </si>
  <si>
    <t>R thousands</t>
  </si>
  <si>
    <t>2020/21 Medium term estimates (1)</t>
  </si>
  <si>
    <t>2021/22 Draft Medium term estimates (2)</t>
  </si>
  <si>
    <t>2020/21 Medium term estimates (3)</t>
  </si>
  <si>
    <t>2021/22 Draft Medium term estimates (4)</t>
  </si>
  <si>
    <t>2021/22 Draft Medium term estimates (5)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</si>
  <si>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</si>
  <si>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</si>
  <si>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</si>
  <si>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</si>
  <si>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</si>
  <si>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</si>
  <si>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</si>
  <si>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</si>
  <si>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</si>
  <si>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</si>
  <si>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</si>
  <si>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</si>
  <si>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</si>
  <si>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</si>
  <si>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</si>
  <si>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</si>
  <si>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</si>
  <si>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</si>
  <si>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</si>
  <si>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</si>
  <si>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</si>
  <si>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</si>
  <si>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</si>
  <si>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</si>
  <si>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</si>
  <si>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2020/21, projection for 2021/22</t>
  </si>
  <si>
    <t>(2) Adopted   budget informed by MSCOA 2021/22</t>
  </si>
  <si>
    <t>(3) Adopted budget informed by MSCOA 2020/21, projection for 2022/23</t>
  </si>
  <si>
    <t>(4) Adopted budget informed by MSCOA 2021/22, projection for 2022/23</t>
  </si>
  <si>
    <t>(5) Adopted budget informed by MSCOA 2021/22, projection for 2023/24</t>
  </si>
  <si>
    <t>Eastern Cape: Nelson Mandela Bay (NMA)</t>
  </si>
  <si>
    <t>Free State: Mangaung (MAN)</t>
  </si>
  <si>
    <t>Gauteng: City of Ekurhuleni (EKU)</t>
  </si>
  <si>
    <t>Gauteng: City of Johannesburg (JHB)</t>
  </si>
  <si>
    <t>Gauteng: City of Tshwane (TSH)</t>
  </si>
  <si>
    <t>Kwazulu-Natal: eThekwini (ETH)</t>
  </si>
  <si>
    <t>Western Cape: Cape Town (CPT)</t>
  </si>
  <si>
    <t>2020/21 Medium term estimates</t>
  </si>
  <si>
    <t>2021/22 Draft Medium term estimates</t>
  </si>
  <si>
    <t>CONSOLIDATION FOR METROS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</si>
</sst>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"/>
    <numFmt numFmtId="165" formatCode="_ * #,##0_ ;_ * \-#,##0_ ;_ * &quot;-&quot;_ ;_ @_ "/>
    <numFmt numFmtId="166" formatCode="0.0%;_(* &quot;–&quot;_)"/>
    <numFmt numFmtId="167" formatCode="0.0\%;\(0.0\%\);_(* &quot;–&quot;_)"/>
    <numFmt numFmtId="168" formatCode="0.0\%;\(0.0\%\);_(* &quot;–&quot;_)\%"/>
    <numFmt numFmtId="169" formatCode="_(* #,##0,_);_(* \(#,##0,\);_(* &quot;- &quot;?_);_(@_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32" borderId="7" applyNumberFormat="0" applyFont="0" applyAlignment="0" applyProtection="0"/>
    <xf numFmtId="0" fontId="46" fillId="27" borderId="8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Continuous" vertical="top" wrapText="1"/>
      <protection/>
    </xf>
    <xf numFmtId="0" fontId="7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Fill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7" fillId="0" borderId="15" xfId="0" applyFont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Continuous" vertical="top" wrapText="1"/>
      <protection/>
    </xf>
    <xf numFmtId="0" fontId="9" fillId="0" borderId="14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7" fillId="0" borderId="18" xfId="0" applyFont="1" applyBorder="1" applyAlignment="1" applyProtection="1">
      <alignment horizontal="centerContinuous" vertical="top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1" fillId="0" borderId="19" xfId="0" applyNumberFormat="1" applyFont="1" applyBorder="1" applyAlignment="1" applyProtection="1">
      <alignment horizontal="center" vertical="center" wrapText="1"/>
      <protection/>
    </xf>
    <xf numFmtId="166" fontId="11" fillId="0" borderId="20" xfId="0" applyNumberFormat="1" applyFont="1" applyBorder="1" applyAlignment="1" applyProtection="1">
      <alignment horizontal="center" vertical="center" wrapText="1"/>
      <protection/>
    </xf>
    <xf numFmtId="166" fontId="11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5" fillId="0" borderId="0" xfId="0" applyNumberFormat="1" applyFont="1" applyAlignment="1">
      <alignment horizontal="right" wrapText="1"/>
    </xf>
    <xf numFmtId="165" fontId="6" fillId="0" borderId="23" xfId="0" applyNumberFormat="1" applyFont="1" applyBorder="1" applyAlignment="1" applyProtection="1">
      <alignment horizontal="left" vertical="center" indent="1"/>
      <protection/>
    </xf>
    <xf numFmtId="167" fontId="12" fillId="0" borderId="24" xfId="57" applyNumberFormat="1" applyFont="1" applyFill="1" applyBorder="1" applyAlignment="1" applyProtection="1">
      <alignment horizontal="center" vertical="center"/>
      <protection/>
    </xf>
    <xf numFmtId="167" fontId="12" fillId="0" borderId="10" xfId="0" applyNumberFormat="1" applyFont="1" applyBorder="1" applyAlignment="1" applyProtection="1">
      <alignment/>
      <protection/>
    </xf>
    <xf numFmtId="167" fontId="12" fillId="0" borderId="22" xfId="0" applyNumberFormat="1" applyFont="1" applyBorder="1" applyAlignment="1" applyProtection="1">
      <alignment/>
      <protection/>
    </xf>
    <xf numFmtId="164" fontId="13" fillId="0" borderId="0" xfId="0" applyNumberFormat="1" applyFont="1" applyAlignment="1">
      <alignment horizontal="right" wrapText="1"/>
    </xf>
    <xf numFmtId="49" fontId="7" fillId="0" borderId="25" xfId="0" applyNumberFormat="1" applyFont="1" applyBorder="1" applyAlignment="1" applyProtection="1">
      <alignment vertical="center"/>
      <protection/>
    </xf>
    <xf numFmtId="167" fontId="10" fillId="0" borderId="26" xfId="57" applyNumberFormat="1" applyFont="1" applyFill="1" applyBorder="1" applyAlignment="1" applyProtection="1">
      <alignment horizontal="center" vertical="center"/>
      <protection/>
    </xf>
    <xf numFmtId="167" fontId="10" fillId="0" borderId="27" xfId="0" applyNumberFormat="1" applyFont="1" applyBorder="1" applyAlignment="1" applyProtection="1">
      <alignment/>
      <protection/>
    </xf>
    <xf numFmtId="167" fontId="10" fillId="0" borderId="2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 horizontal="right" wrapText="1"/>
    </xf>
    <xf numFmtId="168" fontId="12" fillId="0" borderId="24" xfId="57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 horizontal="center" vertical="center"/>
      <protection/>
    </xf>
    <xf numFmtId="167" fontId="10" fillId="0" borderId="19" xfId="57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vertical="center"/>
      <protection/>
    </xf>
    <xf numFmtId="165" fontId="10" fillId="0" borderId="29" xfId="0" applyNumberFormat="1" applyFont="1" applyBorder="1" applyAlignment="1" applyProtection="1">
      <alignment horizontal="left" vertical="center" wrapText="1"/>
      <protection/>
    </xf>
    <xf numFmtId="0" fontId="12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/>
      <protection/>
    </xf>
    <xf numFmtId="0" fontId="12" fillId="0" borderId="3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12" fillId="0" borderId="32" xfId="57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4" xfId="0" applyNumberFormat="1" applyFont="1" applyBorder="1" applyAlignment="1" applyProtection="1">
      <alignment/>
      <protection/>
    </xf>
    <xf numFmtId="0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vertical="center"/>
      <protection/>
    </xf>
    <xf numFmtId="167" fontId="10" fillId="0" borderId="36" xfId="57" applyNumberFormat="1" applyFont="1" applyFill="1" applyBorder="1" applyAlignment="1" applyProtection="1">
      <alignment horizontal="center" vertical="center"/>
      <protection/>
    </xf>
    <xf numFmtId="167" fontId="10" fillId="0" borderId="37" xfId="0" applyNumberFormat="1" applyFont="1" applyBorder="1" applyAlignment="1" applyProtection="1">
      <alignment/>
      <protection/>
    </xf>
    <xf numFmtId="167" fontId="10" fillId="0" borderId="38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right" vertical="center"/>
      <protection/>
    </xf>
    <xf numFmtId="169" fontId="6" fillId="0" borderId="23" xfId="0" applyNumberFormat="1" applyFont="1" applyFill="1" applyBorder="1" applyAlignment="1" applyProtection="1">
      <alignment horizontal="right" vertical="center"/>
      <protection/>
    </xf>
    <xf numFmtId="169" fontId="7" fillId="0" borderId="26" xfId="0" applyNumberFormat="1" applyFont="1" applyFill="1" applyBorder="1" applyAlignment="1" applyProtection="1">
      <alignment horizontal="right" vertical="center"/>
      <protection/>
    </xf>
    <xf numFmtId="169" fontId="7" fillId="0" borderId="25" xfId="0" applyNumberFormat="1" applyFont="1" applyFill="1" applyBorder="1" applyAlignment="1" applyProtection="1">
      <alignment horizontal="right" vertical="center"/>
      <protection/>
    </xf>
    <xf numFmtId="169" fontId="7" fillId="0" borderId="39" xfId="0" applyNumberFormat="1" applyFont="1" applyFill="1" applyBorder="1" applyAlignment="1" applyProtection="1">
      <alignment horizontal="right" vertical="center"/>
      <protection/>
    </xf>
    <xf numFmtId="169" fontId="7" fillId="0" borderId="24" xfId="0" applyNumberFormat="1" applyFont="1" applyFill="1" applyBorder="1" applyAlignment="1" applyProtection="1">
      <alignment horizontal="right" vertical="center"/>
      <protection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169" fontId="7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24" xfId="0" applyNumberFormat="1" applyFont="1" applyFill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169" fontId="10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12" xfId="0" applyNumberFormat="1" applyFont="1" applyFill="1" applyBorder="1" applyAlignment="1" applyProtection="1">
      <alignment horizontal="right" vertical="center"/>
      <protection/>
    </xf>
    <xf numFmtId="169" fontId="10" fillId="0" borderId="11" xfId="0" applyNumberFormat="1" applyFont="1" applyFill="1" applyBorder="1" applyAlignment="1" applyProtection="1">
      <alignment horizontal="right" vertical="center"/>
      <protection/>
    </xf>
    <xf numFmtId="169" fontId="10" fillId="0" borderId="29" xfId="0" applyNumberFormat="1" applyFont="1" applyFill="1" applyBorder="1" applyAlignment="1" applyProtection="1">
      <alignment horizontal="right" vertical="center"/>
      <protection/>
    </xf>
    <xf numFmtId="169" fontId="11" fillId="0" borderId="12" xfId="0" applyNumberFormat="1" applyFont="1" applyBorder="1" applyAlignment="1" applyProtection="1">
      <alignment horizontal="center" vertical="center" wrapText="1"/>
      <protection/>
    </xf>
    <xf numFmtId="169" fontId="11" fillId="0" borderId="11" xfId="0" applyNumberFormat="1" applyFont="1" applyBorder="1" applyAlignment="1" applyProtection="1">
      <alignment horizontal="center" vertical="center" wrapText="1"/>
      <protection/>
    </xf>
    <xf numFmtId="169" fontId="11" fillId="0" borderId="29" xfId="0" applyNumberFormat="1" applyFont="1" applyBorder="1" applyAlignment="1" applyProtection="1">
      <alignment horizontal="center" vertical="center" wrapText="1"/>
      <protection/>
    </xf>
    <xf numFmtId="169" fontId="7" fillId="0" borderId="36" xfId="0" applyNumberFormat="1" applyFont="1" applyFill="1" applyBorder="1" applyAlignment="1" applyProtection="1">
      <alignment horizontal="right" vertical="center"/>
      <protection/>
    </xf>
    <xf numFmtId="169" fontId="7" fillId="0" borderId="35" xfId="0" applyNumberFormat="1" applyFont="1" applyFill="1" applyBorder="1" applyAlignment="1" applyProtection="1">
      <alignment horizontal="right" vertical="center"/>
      <protection/>
    </xf>
    <xf numFmtId="169" fontId="7" fillId="0" borderId="40" xfId="0" applyNumberFormat="1" applyFont="1" applyFill="1" applyBorder="1" applyAlignment="1" applyProtection="1">
      <alignment horizontal="right" vertical="center"/>
      <protection/>
    </xf>
    <xf numFmtId="169" fontId="12" fillId="0" borderId="24" xfId="57" applyNumberFormat="1" applyFont="1" applyFill="1" applyBorder="1" applyAlignment="1" applyProtection="1">
      <alignment horizontal="center" vertical="center"/>
      <protection/>
    </xf>
    <xf numFmtId="169" fontId="12" fillId="0" borderId="10" xfId="0" applyNumberFormat="1" applyFont="1" applyBorder="1" applyAlignment="1" applyProtection="1">
      <alignment/>
      <protection/>
    </xf>
    <xf numFmtId="169" fontId="10" fillId="0" borderId="26" xfId="57" applyNumberFormat="1" applyFont="1" applyFill="1" applyBorder="1" applyAlignment="1" applyProtection="1">
      <alignment horizontal="center" vertical="center"/>
      <protection/>
    </xf>
    <xf numFmtId="169" fontId="10" fillId="0" borderId="27" xfId="0" applyNumberFormat="1" applyFont="1" applyBorder="1" applyAlignment="1" applyProtection="1">
      <alignment/>
      <protection/>
    </xf>
    <xf numFmtId="169" fontId="12" fillId="0" borderId="24" xfId="0" applyNumberFormat="1" applyFont="1" applyFill="1" applyBorder="1" applyAlignment="1" applyProtection="1">
      <alignment horizontal="center" vertical="center"/>
      <protection/>
    </xf>
    <xf numFmtId="169" fontId="10" fillId="0" borderId="19" xfId="57" applyNumberFormat="1" applyFont="1" applyFill="1" applyBorder="1" applyAlignment="1" applyProtection="1">
      <alignment horizontal="center" vertical="center"/>
      <protection/>
    </xf>
    <xf numFmtId="169" fontId="12" fillId="0" borderId="12" xfId="57" applyNumberFormat="1" applyFont="1" applyFill="1" applyBorder="1" applyAlignment="1" applyProtection="1">
      <alignment horizontal="center" vertical="center"/>
      <protection/>
    </xf>
    <xf numFmtId="169" fontId="12" fillId="0" borderId="30" xfId="0" applyNumberFormat="1" applyFont="1" applyBorder="1" applyAlignment="1" applyProtection="1">
      <alignment/>
      <protection/>
    </xf>
    <xf numFmtId="169" fontId="12" fillId="0" borderId="32" xfId="57" applyNumberFormat="1" applyFont="1" applyFill="1" applyBorder="1" applyAlignment="1" applyProtection="1">
      <alignment horizontal="center" vertical="center"/>
      <protection/>
    </xf>
    <xf numFmtId="169" fontId="12" fillId="0" borderId="33" xfId="0" applyNumberFormat="1" applyFont="1" applyBorder="1" applyAlignment="1" applyProtection="1">
      <alignment/>
      <protection/>
    </xf>
    <xf numFmtId="169" fontId="14" fillId="0" borderId="24" xfId="0" applyNumberFormat="1" applyFont="1" applyBorder="1" applyAlignment="1" applyProtection="1">
      <alignment horizontal="center" vertical="center" wrapText="1"/>
      <protection/>
    </xf>
    <xf numFmtId="169" fontId="14" fillId="0" borderId="12" xfId="0" applyNumberFormat="1" applyFont="1" applyBorder="1" applyAlignment="1" applyProtection="1">
      <alignment horizontal="center" vertical="center" wrapText="1"/>
      <protection/>
    </xf>
    <xf numFmtId="169" fontId="10" fillId="0" borderId="36" xfId="57" applyNumberFormat="1" applyFont="1" applyFill="1" applyBorder="1" applyAlignment="1" applyProtection="1">
      <alignment horizontal="center" vertical="center"/>
      <protection/>
    </xf>
    <xf numFmtId="169" fontId="10" fillId="0" borderId="3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165" fontId="7" fillId="0" borderId="41" xfId="0" applyNumberFormat="1" applyFont="1" applyFill="1" applyBorder="1" applyAlignment="1" applyProtection="1" quotePrefix="1">
      <alignment horizontal="center" vertical="top"/>
      <protection/>
    </xf>
    <xf numFmtId="165" fontId="7" fillId="0" borderId="42" xfId="0" applyNumberFormat="1" applyFont="1" applyFill="1" applyBorder="1" applyAlignment="1" applyProtection="1" quotePrefix="1">
      <alignment horizontal="center" vertical="top"/>
      <protection/>
    </xf>
    <xf numFmtId="165" fontId="7" fillId="0" borderId="43" xfId="0" applyNumberFormat="1" applyFont="1" applyFill="1" applyBorder="1" applyAlignment="1" applyProtection="1" quotePrefix="1">
      <alignment horizontal="center" vertical="top"/>
      <protection/>
    </xf>
    <xf numFmtId="17" fontId="7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53</v>
      </c>
      <c r="D6" s="9" t="s">
        <v>54</v>
      </c>
      <c r="E6" s="10" t="s">
        <v>4</v>
      </c>
      <c r="F6" s="11" t="s">
        <v>53</v>
      </c>
      <c r="G6" s="12" t="s">
        <v>54</v>
      </c>
      <c r="H6" s="13" t="s">
        <v>4</v>
      </c>
      <c r="I6" s="14" t="s">
        <v>54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53869952077</v>
      </c>
      <c r="D8" s="63">
        <v>55890939543</v>
      </c>
      <c r="E8" s="64">
        <f>$D8-$C8</f>
        <v>2020987466</v>
      </c>
      <c r="F8" s="62">
        <v>57282744283</v>
      </c>
      <c r="G8" s="63">
        <v>58660998903</v>
      </c>
      <c r="H8" s="64">
        <f>$G8-$F8</f>
        <v>1378254620</v>
      </c>
      <c r="I8" s="64">
        <v>61732238521</v>
      </c>
      <c r="J8" s="29">
        <f>IF(($C8=0),0,(($E8/$C8)*100))</f>
        <v>3.7516043509956436</v>
      </c>
      <c r="K8" s="30">
        <f>IF(($F8=0),0,(($H8/$F8)*100))</f>
        <v>2.406055501096217</v>
      </c>
      <c r="L8" s="83">
        <v>3390250652</v>
      </c>
      <c r="M8" s="84">
        <v>3091421057</v>
      </c>
      <c r="N8" s="31">
        <f>IF(($L8=0),0,(($E8/$L8)*100))</f>
        <v>59.611741828226336</v>
      </c>
      <c r="O8" s="30">
        <f>IF(($M8=0),0,(($H8/$M8)*100))</f>
        <v>44.58320605920619</v>
      </c>
      <c r="P8" s="5"/>
      <c r="Q8" s="32"/>
    </row>
    <row r="9" spans="1:17" ht="12.75">
      <c r="A9" s="2" t="s">
        <v>16</v>
      </c>
      <c r="B9" s="28" t="s">
        <v>19</v>
      </c>
      <c r="C9" s="62">
        <v>140772542595</v>
      </c>
      <c r="D9" s="63">
        <v>148239792167</v>
      </c>
      <c r="E9" s="64">
        <f>$D9-$C9</f>
        <v>7467249572</v>
      </c>
      <c r="F9" s="62">
        <v>151254641704</v>
      </c>
      <c r="G9" s="63">
        <v>160444359190</v>
      </c>
      <c r="H9" s="64">
        <f>$G9-$F9</f>
        <v>9189717486</v>
      </c>
      <c r="I9" s="64">
        <v>173304767976</v>
      </c>
      <c r="J9" s="29">
        <f>IF(($C9=0),0,(($E9/$C9)*100))</f>
        <v>5.304478724578513</v>
      </c>
      <c r="K9" s="30">
        <f>IF(($F9=0),0,(($H9/$F9)*100))</f>
        <v>6.075659816102671</v>
      </c>
      <c r="L9" s="83">
        <v>3390250652</v>
      </c>
      <c r="M9" s="84">
        <v>3091421057</v>
      </c>
      <c r="N9" s="31">
        <f>IF(($L9=0),0,(($E9/$L9)*100))</f>
        <v>220.2565632601492</v>
      </c>
      <c r="O9" s="30">
        <f>IF(($M9=0),0,(($H9/$M9)*100))</f>
        <v>297.26515141609195</v>
      </c>
      <c r="P9" s="5"/>
      <c r="Q9" s="32"/>
    </row>
    <row r="10" spans="1:17" ht="12.75">
      <c r="A10" s="2" t="s">
        <v>16</v>
      </c>
      <c r="B10" s="28" t="s">
        <v>20</v>
      </c>
      <c r="C10" s="62">
        <v>70056684265</v>
      </c>
      <c r="D10" s="63">
        <v>63958697879</v>
      </c>
      <c r="E10" s="64">
        <f aca="true" t="shared" si="0" ref="E10:E33">$D10-$C10</f>
        <v>-6097986386</v>
      </c>
      <c r="F10" s="62">
        <v>74414826166</v>
      </c>
      <c r="G10" s="63">
        <v>66938275117</v>
      </c>
      <c r="H10" s="64">
        <f aca="true" t="shared" si="1" ref="H10:H33">$G10-$F10</f>
        <v>-7476551049</v>
      </c>
      <c r="I10" s="64">
        <v>68111578465</v>
      </c>
      <c r="J10" s="29">
        <f aca="true" t="shared" si="2" ref="J10:J33">IF(($C10=0),0,(($E10/$C10)*100))</f>
        <v>-8.704360547429628</v>
      </c>
      <c r="K10" s="30">
        <f aca="true" t="shared" si="3" ref="K10:K33">IF(($F10=0),0,(($H10/$F10)*100))</f>
        <v>-10.047125598764111</v>
      </c>
      <c r="L10" s="83">
        <v>3390250652</v>
      </c>
      <c r="M10" s="84">
        <v>3091421057</v>
      </c>
      <c r="N10" s="31">
        <f aca="true" t="shared" si="4" ref="N10:N33">IF(($L10=0),0,(($E10/$L10)*100))</f>
        <v>-179.8683050883755</v>
      </c>
      <c r="O10" s="30">
        <f aca="true" t="shared" si="5" ref="O10:O33">IF(($M10=0),0,(($H10/$M10)*100))</f>
        <v>-241.84835747529814</v>
      </c>
      <c r="P10" s="5"/>
      <c r="Q10" s="32"/>
    </row>
    <row r="11" spans="1:17" ht="16.5">
      <c r="A11" s="6" t="s">
        <v>16</v>
      </c>
      <c r="B11" s="33" t="s">
        <v>21</v>
      </c>
      <c r="C11" s="65">
        <v>264699178937</v>
      </c>
      <c r="D11" s="66">
        <v>268089429589</v>
      </c>
      <c r="E11" s="67">
        <f t="shared" si="0"/>
        <v>3390250652</v>
      </c>
      <c r="F11" s="65">
        <v>282952212153</v>
      </c>
      <c r="G11" s="66">
        <v>286043633210</v>
      </c>
      <c r="H11" s="67">
        <f t="shared" si="1"/>
        <v>3091421057</v>
      </c>
      <c r="I11" s="67">
        <v>303148584962</v>
      </c>
      <c r="J11" s="34">
        <f t="shared" si="2"/>
        <v>1.2807937922644257</v>
      </c>
      <c r="K11" s="35">
        <f t="shared" si="3"/>
        <v>1.092559423189236</v>
      </c>
      <c r="L11" s="85">
        <v>3390250652</v>
      </c>
      <c r="M11" s="86">
        <v>3091421057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72865469777</v>
      </c>
      <c r="D13" s="63">
        <v>75920528638</v>
      </c>
      <c r="E13" s="64">
        <f t="shared" si="0"/>
        <v>3055058861</v>
      </c>
      <c r="F13" s="62">
        <v>78054563276</v>
      </c>
      <c r="G13" s="63">
        <v>79979237789</v>
      </c>
      <c r="H13" s="64">
        <f t="shared" si="1"/>
        <v>1924674513</v>
      </c>
      <c r="I13" s="64">
        <v>83767889509</v>
      </c>
      <c r="J13" s="29">
        <f t="shared" si="2"/>
        <v>4.192738851955265</v>
      </c>
      <c r="K13" s="30">
        <f t="shared" si="3"/>
        <v>2.4658065233090523</v>
      </c>
      <c r="L13" s="83">
        <v>5197933871</v>
      </c>
      <c r="M13" s="84">
        <v>5590579097</v>
      </c>
      <c r="N13" s="31">
        <f t="shared" si="4"/>
        <v>58.77448495535121</v>
      </c>
      <c r="O13" s="30">
        <f t="shared" si="5"/>
        <v>34.42710459159433</v>
      </c>
      <c r="P13" s="5"/>
      <c r="Q13" s="32"/>
    </row>
    <row r="14" spans="1:17" ht="12.75">
      <c r="A14" s="2" t="s">
        <v>16</v>
      </c>
      <c r="B14" s="28" t="s">
        <v>24</v>
      </c>
      <c r="C14" s="62">
        <v>18099127565</v>
      </c>
      <c r="D14" s="63">
        <v>18267783998</v>
      </c>
      <c r="E14" s="64">
        <f t="shared" si="0"/>
        <v>168656433</v>
      </c>
      <c r="F14" s="62">
        <v>19399187132</v>
      </c>
      <c r="G14" s="63">
        <v>19056086599</v>
      </c>
      <c r="H14" s="64">
        <f t="shared" si="1"/>
        <v>-343100533</v>
      </c>
      <c r="I14" s="64">
        <v>19592578334</v>
      </c>
      <c r="J14" s="29">
        <f t="shared" si="2"/>
        <v>0.9318484131033308</v>
      </c>
      <c r="K14" s="30">
        <f t="shared" si="3"/>
        <v>-1.7686335549288932</v>
      </c>
      <c r="L14" s="83">
        <v>5197933871</v>
      </c>
      <c r="M14" s="84">
        <v>5590579097</v>
      </c>
      <c r="N14" s="31">
        <f t="shared" si="4"/>
        <v>3.2446821599820237</v>
      </c>
      <c r="O14" s="30">
        <f t="shared" si="5"/>
        <v>-6.137119733877186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5197933871</v>
      </c>
      <c r="M15" s="84">
        <v>5590579097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61264506867</v>
      </c>
      <c r="D16" s="63">
        <v>71095270470</v>
      </c>
      <c r="E16" s="64">
        <f t="shared" si="0"/>
        <v>9830763603</v>
      </c>
      <c r="F16" s="62">
        <v>65913833441</v>
      </c>
      <c r="G16" s="63">
        <v>77780057724</v>
      </c>
      <c r="H16" s="64">
        <f t="shared" si="1"/>
        <v>11866224283</v>
      </c>
      <c r="I16" s="64">
        <v>85450781800</v>
      </c>
      <c r="J16" s="29">
        <f t="shared" si="2"/>
        <v>16.046425745891902</v>
      </c>
      <c r="K16" s="30">
        <f t="shared" si="3"/>
        <v>18.00263110720385</v>
      </c>
      <c r="L16" s="83">
        <v>5197933871</v>
      </c>
      <c r="M16" s="84">
        <v>5590579097</v>
      </c>
      <c r="N16" s="31">
        <f t="shared" si="4"/>
        <v>189.12829302902844</v>
      </c>
      <c r="O16" s="30">
        <f t="shared" si="5"/>
        <v>212.2539378678609</v>
      </c>
      <c r="P16" s="5"/>
      <c r="Q16" s="32"/>
    </row>
    <row r="17" spans="1:17" ht="12.75">
      <c r="A17" s="2" t="s">
        <v>16</v>
      </c>
      <c r="B17" s="28" t="s">
        <v>26</v>
      </c>
      <c r="C17" s="62">
        <v>110588214524</v>
      </c>
      <c r="D17" s="63">
        <v>102731669498</v>
      </c>
      <c r="E17" s="64">
        <f t="shared" si="0"/>
        <v>-7856545026</v>
      </c>
      <c r="F17" s="62">
        <v>116183378531</v>
      </c>
      <c r="G17" s="63">
        <v>108326159365</v>
      </c>
      <c r="H17" s="64">
        <f t="shared" si="1"/>
        <v>-7857219166</v>
      </c>
      <c r="I17" s="64">
        <v>113532444219</v>
      </c>
      <c r="J17" s="41">
        <f t="shared" si="2"/>
        <v>-7.104323964191467</v>
      </c>
      <c r="K17" s="30">
        <f t="shared" si="3"/>
        <v>-6.762773871224222</v>
      </c>
      <c r="L17" s="87">
        <v>5197933871</v>
      </c>
      <c r="M17" s="84">
        <v>5590579097</v>
      </c>
      <c r="N17" s="31">
        <f t="shared" si="4"/>
        <v>-151.14746014436165</v>
      </c>
      <c r="O17" s="30">
        <f t="shared" si="5"/>
        <v>-140.54392272557808</v>
      </c>
      <c r="P17" s="5"/>
      <c r="Q17" s="32"/>
    </row>
    <row r="18" spans="1:17" ht="16.5">
      <c r="A18" s="2" t="s">
        <v>16</v>
      </c>
      <c r="B18" s="33" t="s">
        <v>27</v>
      </c>
      <c r="C18" s="65">
        <v>262817318733</v>
      </c>
      <c r="D18" s="66">
        <v>268015252604</v>
      </c>
      <c r="E18" s="67">
        <f t="shared" si="0"/>
        <v>5197933871</v>
      </c>
      <c r="F18" s="65">
        <v>279550962380</v>
      </c>
      <c r="G18" s="66">
        <v>285141541477</v>
      </c>
      <c r="H18" s="67">
        <f t="shared" si="1"/>
        <v>5590579097</v>
      </c>
      <c r="I18" s="67">
        <v>302343693862</v>
      </c>
      <c r="J18" s="42">
        <f t="shared" si="2"/>
        <v>1.977774484595765</v>
      </c>
      <c r="K18" s="35">
        <f t="shared" si="3"/>
        <v>1.9998425508550381</v>
      </c>
      <c r="L18" s="88">
        <v>5197933871</v>
      </c>
      <c r="M18" s="86">
        <v>5590579097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1881860204</v>
      </c>
      <c r="D19" s="72">
        <v>74176985</v>
      </c>
      <c r="E19" s="73">
        <f t="shared" si="0"/>
        <v>-1807683219</v>
      </c>
      <c r="F19" s="74">
        <v>3401249773</v>
      </c>
      <c r="G19" s="75">
        <v>902091733</v>
      </c>
      <c r="H19" s="76">
        <f t="shared" si="1"/>
        <v>-2499158040</v>
      </c>
      <c r="I19" s="76">
        <v>804891100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11918221998</v>
      </c>
      <c r="D22" s="63">
        <v>10152572287</v>
      </c>
      <c r="E22" s="64">
        <f t="shared" si="0"/>
        <v>-1765649711</v>
      </c>
      <c r="F22" s="62">
        <v>11786236437</v>
      </c>
      <c r="G22" s="63">
        <v>12099529435</v>
      </c>
      <c r="H22" s="64">
        <f t="shared" si="1"/>
        <v>313292998</v>
      </c>
      <c r="I22" s="64">
        <v>14271867135</v>
      </c>
      <c r="J22" s="29">
        <f t="shared" si="2"/>
        <v>-14.814707355646622</v>
      </c>
      <c r="K22" s="30">
        <f t="shared" si="3"/>
        <v>2.658125854462697</v>
      </c>
      <c r="L22" s="83">
        <v>3603477661</v>
      </c>
      <c r="M22" s="84">
        <v>3598411444</v>
      </c>
      <c r="N22" s="31">
        <f t="shared" si="4"/>
        <v>-48.998491932096925</v>
      </c>
      <c r="O22" s="30">
        <f t="shared" si="5"/>
        <v>8.706425123296713</v>
      </c>
      <c r="P22" s="5"/>
      <c r="Q22" s="32"/>
    </row>
    <row r="23" spans="1:17" ht="12.75">
      <c r="A23" s="6" t="s">
        <v>16</v>
      </c>
      <c r="B23" s="28" t="s">
        <v>31</v>
      </c>
      <c r="C23" s="62">
        <v>5318563224</v>
      </c>
      <c r="D23" s="63">
        <v>8251257144</v>
      </c>
      <c r="E23" s="64">
        <f t="shared" si="0"/>
        <v>2932693920</v>
      </c>
      <c r="F23" s="62">
        <v>6528258684</v>
      </c>
      <c r="G23" s="63">
        <v>7465819693</v>
      </c>
      <c r="H23" s="64">
        <f t="shared" si="1"/>
        <v>937561009</v>
      </c>
      <c r="I23" s="64">
        <v>7606017704</v>
      </c>
      <c r="J23" s="29">
        <f t="shared" si="2"/>
        <v>55.140717454786056</v>
      </c>
      <c r="K23" s="30">
        <f t="shared" si="3"/>
        <v>14.36157870548011</v>
      </c>
      <c r="L23" s="83">
        <v>3603477661</v>
      </c>
      <c r="M23" s="84">
        <v>3598411444</v>
      </c>
      <c r="N23" s="31">
        <f t="shared" si="4"/>
        <v>81.38510061378177</v>
      </c>
      <c r="O23" s="30">
        <f t="shared" si="5"/>
        <v>26.05485847270999</v>
      </c>
      <c r="P23" s="5"/>
      <c r="Q23" s="32"/>
    </row>
    <row r="24" spans="1:17" ht="12.75">
      <c r="A24" s="6" t="s">
        <v>16</v>
      </c>
      <c r="B24" s="28" t="s">
        <v>32</v>
      </c>
      <c r="C24" s="62">
        <v>13539738713</v>
      </c>
      <c r="D24" s="63">
        <v>15976172165</v>
      </c>
      <c r="E24" s="64">
        <f t="shared" si="0"/>
        <v>2436433452</v>
      </c>
      <c r="F24" s="62">
        <v>14336594740</v>
      </c>
      <c r="G24" s="63">
        <v>16684152177</v>
      </c>
      <c r="H24" s="64">
        <f t="shared" si="1"/>
        <v>2347557437</v>
      </c>
      <c r="I24" s="64">
        <v>17004396005</v>
      </c>
      <c r="J24" s="29">
        <f t="shared" si="2"/>
        <v>17.994685891986165</v>
      </c>
      <c r="K24" s="30">
        <f t="shared" si="3"/>
        <v>16.374581827650935</v>
      </c>
      <c r="L24" s="83">
        <v>3603477661</v>
      </c>
      <c r="M24" s="84">
        <v>3598411444</v>
      </c>
      <c r="N24" s="31">
        <f t="shared" si="4"/>
        <v>67.61339131831515</v>
      </c>
      <c r="O24" s="30">
        <f t="shared" si="5"/>
        <v>65.2387164039933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3603477661</v>
      </c>
      <c r="M25" s="84">
        <v>3598411444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30776523935</v>
      </c>
      <c r="D26" s="66">
        <v>34380001596</v>
      </c>
      <c r="E26" s="67">
        <f t="shared" si="0"/>
        <v>3603477661</v>
      </c>
      <c r="F26" s="65">
        <v>32651089861</v>
      </c>
      <c r="G26" s="66">
        <v>36249501305</v>
      </c>
      <c r="H26" s="67">
        <f t="shared" si="1"/>
        <v>3598411444</v>
      </c>
      <c r="I26" s="67">
        <v>38882280844</v>
      </c>
      <c r="J26" s="42">
        <f t="shared" si="2"/>
        <v>11.708527150793712</v>
      </c>
      <c r="K26" s="35">
        <f t="shared" si="3"/>
        <v>11.020800406108686</v>
      </c>
      <c r="L26" s="88">
        <v>3603477661</v>
      </c>
      <c r="M26" s="86">
        <v>3598411444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4081231678</v>
      </c>
      <c r="D28" s="63">
        <v>4527232471</v>
      </c>
      <c r="E28" s="64">
        <f t="shared" si="0"/>
        <v>446000793</v>
      </c>
      <c r="F28" s="62">
        <v>4085244923</v>
      </c>
      <c r="G28" s="63">
        <v>3898486674</v>
      </c>
      <c r="H28" s="64">
        <f t="shared" si="1"/>
        <v>-186758249</v>
      </c>
      <c r="I28" s="64">
        <v>4499388542</v>
      </c>
      <c r="J28" s="29">
        <f t="shared" si="2"/>
        <v>10.928092992225373</v>
      </c>
      <c r="K28" s="30">
        <f t="shared" si="3"/>
        <v>-4.571531267282111</v>
      </c>
      <c r="L28" s="83">
        <v>3631256182</v>
      </c>
      <c r="M28" s="84">
        <v>3626180488</v>
      </c>
      <c r="N28" s="31">
        <f t="shared" si="4"/>
        <v>12.28227287325001</v>
      </c>
      <c r="O28" s="30">
        <f t="shared" si="5"/>
        <v>-5.150274500070609</v>
      </c>
      <c r="P28" s="5"/>
      <c r="Q28" s="32"/>
    </row>
    <row r="29" spans="1:17" ht="12.75">
      <c r="A29" s="6" t="s">
        <v>16</v>
      </c>
      <c r="B29" s="28" t="s">
        <v>36</v>
      </c>
      <c r="C29" s="62">
        <v>3115147094</v>
      </c>
      <c r="D29" s="63">
        <v>3676110340</v>
      </c>
      <c r="E29" s="64">
        <f t="shared" si="0"/>
        <v>560963246</v>
      </c>
      <c r="F29" s="62">
        <v>3237852986</v>
      </c>
      <c r="G29" s="63">
        <v>3912865250</v>
      </c>
      <c r="H29" s="64">
        <f t="shared" si="1"/>
        <v>675012264</v>
      </c>
      <c r="I29" s="64">
        <v>4126518797</v>
      </c>
      <c r="J29" s="29">
        <f t="shared" si="2"/>
        <v>18.00760057463919</v>
      </c>
      <c r="K29" s="30">
        <f t="shared" si="3"/>
        <v>20.847526645547333</v>
      </c>
      <c r="L29" s="83">
        <v>3631256182</v>
      </c>
      <c r="M29" s="84">
        <v>3626180488</v>
      </c>
      <c r="N29" s="31">
        <f t="shared" si="4"/>
        <v>15.44818701529993</v>
      </c>
      <c r="O29" s="30">
        <f t="shared" si="5"/>
        <v>18.614965974081983</v>
      </c>
      <c r="P29" s="5"/>
      <c r="Q29" s="32"/>
    </row>
    <row r="30" spans="1:17" ht="12.75">
      <c r="A30" s="6" t="s">
        <v>16</v>
      </c>
      <c r="B30" s="28" t="s">
        <v>37</v>
      </c>
      <c r="C30" s="62">
        <v>1333809397</v>
      </c>
      <c r="D30" s="63">
        <v>2640905101</v>
      </c>
      <c r="E30" s="64">
        <f t="shared" si="0"/>
        <v>1307095704</v>
      </c>
      <c r="F30" s="62">
        <v>1497747264</v>
      </c>
      <c r="G30" s="63">
        <v>2694192658</v>
      </c>
      <c r="H30" s="64">
        <f t="shared" si="1"/>
        <v>1196445394</v>
      </c>
      <c r="I30" s="64">
        <v>3050514419</v>
      </c>
      <c r="J30" s="29">
        <f t="shared" si="2"/>
        <v>97.99718812447384</v>
      </c>
      <c r="K30" s="30">
        <f t="shared" si="3"/>
        <v>79.88299646795416</v>
      </c>
      <c r="L30" s="83">
        <v>3631256182</v>
      </c>
      <c r="M30" s="84">
        <v>3626180488</v>
      </c>
      <c r="N30" s="31">
        <f t="shared" si="4"/>
        <v>35.99568960403356</v>
      </c>
      <c r="O30" s="30">
        <f t="shared" si="5"/>
        <v>32.99464541159375</v>
      </c>
      <c r="P30" s="5"/>
      <c r="Q30" s="32"/>
    </row>
    <row r="31" spans="1:17" ht="12.75">
      <c r="A31" s="6" t="s">
        <v>16</v>
      </c>
      <c r="B31" s="28" t="s">
        <v>38</v>
      </c>
      <c r="C31" s="62">
        <v>8178582381</v>
      </c>
      <c r="D31" s="63">
        <v>8772825960</v>
      </c>
      <c r="E31" s="64">
        <f t="shared" si="0"/>
        <v>594243579</v>
      </c>
      <c r="F31" s="62">
        <v>9109157382</v>
      </c>
      <c r="G31" s="63">
        <v>9765489335</v>
      </c>
      <c r="H31" s="64">
        <f t="shared" si="1"/>
        <v>656331953</v>
      </c>
      <c r="I31" s="64">
        <v>9924490036</v>
      </c>
      <c r="J31" s="29">
        <f t="shared" si="2"/>
        <v>7.265850624437209</v>
      </c>
      <c r="K31" s="30">
        <f t="shared" si="3"/>
        <v>7.205188421674808</v>
      </c>
      <c r="L31" s="83">
        <v>3631256182</v>
      </c>
      <c r="M31" s="84">
        <v>3626180488</v>
      </c>
      <c r="N31" s="31">
        <f t="shared" si="4"/>
        <v>16.364683437804334</v>
      </c>
      <c r="O31" s="30">
        <f t="shared" si="5"/>
        <v>18.099814809879923</v>
      </c>
      <c r="P31" s="5"/>
      <c r="Q31" s="32"/>
    </row>
    <row r="32" spans="1:17" ht="12.75">
      <c r="A32" s="6" t="s">
        <v>16</v>
      </c>
      <c r="B32" s="28" t="s">
        <v>39</v>
      </c>
      <c r="C32" s="62">
        <v>14080715834</v>
      </c>
      <c r="D32" s="63">
        <v>14803668694</v>
      </c>
      <c r="E32" s="64">
        <f t="shared" si="0"/>
        <v>722952860</v>
      </c>
      <c r="F32" s="62">
        <v>14736777492</v>
      </c>
      <c r="G32" s="63">
        <v>16021926618</v>
      </c>
      <c r="H32" s="64">
        <f t="shared" si="1"/>
        <v>1285149126</v>
      </c>
      <c r="I32" s="64">
        <v>17327730640</v>
      </c>
      <c r="J32" s="29">
        <f t="shared" si="2"/>
        <v>5.134347347982991</v>
      </c>
      <c r="K32" s="30">
        <f t="shared" si="3"/>
        <v>8.720693019200809</v>
      </c>
      <c r="L32" s="83">
        <v>3631256182</v>
      </c>
      <c r="M32" s="84">
        <v>3626180488</v>
      </c>
      <c r="N32" s="31">
        <f t="shared" si="4"/>
        <v>19.909167069612167</v>
      </c>
      <c r="O32" s="30">
        <f t="shared" si="5"/>
        <v>35.44084830451495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30789486384</v>
      </c>
      <c r="D33" s="81">
        <v>34420742566</v>
      </c>
      <c r="E33" s="82">
        <f t="shared" si="0"/>
        <v>3631256182</v>
      </c>
      <c r="F33" s="80">
        <v>32666780047</v>
      </c>
      <c r="G33" s="81">
        <v>36292960535</v>
      </c>
      <c r="H33" s="82">
        <f t="shared" si="1"/>
        <v>3626180488</v>
      </c>
      <c r="I33" s="82">
        <v>38928642434</v>
      </c>
      <c r="J33" s="57">
        <f t="shared" si="2"/>
        <v>11.793818632476476</v>
      </c>
      <c r="K33" s="58">
        <f t="shared" si="3"/>
        <v>11.100513986327266</v>
      </c>
      <c r="L33" s="95">
        <v>3631256182</v>
      </c>
      <c r="M33" s="96">
        <v>3626180488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1822680825</v>
      </c>
      <c r="D8" s="63">
        <v>1834764190</v>
      </c>
      <c r="E8" s="64">
        <f>$D8-$C8</f>
        <v>12083365</v>
      </c>
      <c r="F8" s="62">
        <v>1950268483</v>
      </c>
      <c r="G8" s="63">
        <v>1963197683</v>
      </c>
      <c r="H8" s="64">
        <f>$G8-$F8</f>
        <v>12929200</v>
      </c>
      <c r="I8" s="64">
        <v>2120253498</v>
      </c>
      <c r="J8" s="29">
        <f>IF(($C8=0),0,(($E8/$C8)*100))</f>
        <v>0.6629446491269254</v>
      </c>
      <c r="K8" s="30">
        <f>IF(($F8=0),0,(($H8/$F8)*100))</f>
        <v>0.6629446208406988</v>
      </c>
      <c r="L8" s="83">
        <v>139074307</v>
      </c>
      <c r="M8" s="84">
        <v>124191962</v>
      </c>
      <c r="N8" s="31">
        <f>IF(($L8=0),0,(($E8/$L8)*100))</f>
        <v>8.688423664048889</v>
      </c>
      <c r="O8" s="30">
        <f>IF(($M8=0),0,(($H8/$M8)*100))</f>
        <v>10.410657655927844</v>
      </c>
      <c r="P8" s="5"/>
      <c r="Q8" s="32"/>
    </row>
    <row r="9" spans="1:17" ht="12.75">
      <c r="A9" s="2" t="s">
        <v>16</v>
      </c>
      <c r="B9" s="28" t="s">
        <v>19</v>
      </c>
      <c r="C9" s="62">
        <v>3779892097</v>
      </c>
      <c r="D9" s="63">
        <v>3978391144</v>
      </c>
      <c r="E9" s="64">
        <f>$D9-$C9</f>
        <v>198499047</v>
      </c>
      <c r="F9" s="62">
        <v>4114506817</v>
      </c>
      <c r="G9" s="63">
        <v>4330799316</v>
      </c>
      <c r="H9" s="64">
        <f>$G9-$F9</f>
        <v>216292499</v>
      </c>
      <c r="I9" s="64">
        <v>4717076226</v>
      </c>
      <c r="J9" s="29">
        <f>IF(($C9=0),0,(($E9/$C9)*100))</f>
        <v>5.251447446278782</v>
      </c>
      <c r="K9" s="30">
        <f>IF(($F9=0),0,(($H9/$F9)*100))</f>
        <v>5.256826847541957</v>
      </c>
      <c r="L9" s="83">
        <v>139074307</v>
      </c>
      <c r="M9" s="84">
        <v>124191962</v>
      </c>
      <c r="N9" s="31">
        <f>IF(($L9=0),0,(($E9/$L9)*100))</f>
        <v>142.72876944840718</v>
      </c>
      <c r="O9" s="30">
        <f>IF(($M9=0),0,(($H9/$M9)*100))</f>
        <v>174.15982122900996</v>
      </c>
      <c r="P9" s="5"/>
      <c r="Q9" s="32"/>
    </row>
    <row r="10" spans="1:17" ht="12.75">
      <c r="A10" s="2" t="s">
        <v>16</v>
      </c>
      <c r="B10" s="28" t="s">
        <v>20</v>
      </c>
      <c r="C10" s="62">
        <v>2492464398</v>
      </c>
      <c r="D10" s="63">
        <v>2420956293</v>
      </c>
      <c r="E10" s="64">
        <f aca="true" t="shared" si="0" ref="E10:E33">$D10-$C10</f>
        <v>-71508105</v>
      </c>
      <c r="F10" s="62">
        <v>2615544382</v>
      </c>
      <c r="G10" s="63">
        <v>2510514645</v>
      </c>
      <c r="H10" s="64">
        <f aca="true" t="shared" si="1" ref="H10:H33">$G10-$F10</f>
        <v>-105029737</v>
      </c>
      <c r="I10" s="64">
        <v>2552490682</v>
      </c>
      <c r="J10" s="29">
        <f aca="true" t="shared" si="2" ref="J10:J33">IF(($C10=0),0,(($E10/$C10)*100))</f>
        <v>-2.868971972373184</v>
      </c>
      <c r="K10" s="30">
        <f aca="true" t="shared" si="3" ref="K10:K33">IF(($F10=0),0,(($H10/$F10)*100))</f>
        <v>-4.0155975835396855</v>
      </c>
      <c r="L10" s="83">
        <v>139074307</v>
      </c>
      <c r="M10" s="84">
        <v>124191962</v>
      </c>
      <c r="N10" s="31">
        <f aca="true" t="shared" si="4" ref="N10:N33">IF(($L10=0),0,(($E10/$L10)*100))</f>
        <v>-51.41719311245606</v>
      </c>
      <c r="O10" s="30">
        <f aca="true" t="shared" si="5" ref="O10:O33">IF(($M10=0),0,(($H10/$M10)*100))</f>
        <v>-84.57047888493781</v>
      </c>
      <c r="P10" s="5"/>
      <c r="Q10" s="32"/>
    </row>
    <row r="11" spans="1:17" ht="16.5">
      <c r="A11" s="6" t="s">
        <v>16</v>
      </c>
      <c r="B11" s="33" t="s">
        <v>21</v>
      </c>
      <c r="C11" s="65">
        <v>8095037320</v>
      </c>
      <c r="D11" s="66">
        <v>8234111627</v>
      </c>
      <c r="E11" s="67">
        <f t="shared" si="0"/>
        <v>139074307</v>
      </c>
      <c r="F11" s="65">
        <v>8680319682</v>
      </c>
      <c r="G11" s="66">
        <v>8804511644</v>
      </c>
      <c r="H11" s="67">
        <f t="shared" si="1"/>
        <v>124191962</v>
      </c>
      <c r="I11" s="67">
        <v>9389820406</v>
      </c>
      <c r="J11" s="34">
        <f t="shared" si="2"/>
        <v>1.7180193432388031</v>
      </c>
      <c r="K11" s="35">
        <f t="shared" si="3"/>
        <v>1.4307302789496503</v>
      </c>
      <c r="L11" s="85">
        <v>139074307</v>
      </c>
      <c r="M11" s="86">
        <v>124191962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2499219905</v>
      </c>
      <c r="D13" s="63">
        <v>2536209832</v>
      </c>
      <c r="E13" s="64">
        <f t="shared" si="0"/>
        <v>36989927</v>
      </c>
      <c r="F13" s="62">
        <v>2648594737</v>
      </c>
      <c r="G13" s="63">
        <v>2667854677</v>
      </c>
      <c r="H13" s="64">
        <f t="shared" si="1"/>
        <v>19259940</v>
      </c>
      <c r="I13" s="64">
        <v>2810409945</v>
      </c>
      <c r="J13" s="29">
        <f t="shared" si="2"/>
        <v>1.4800589146236014</v>
      </c>
      <c r="K13" s="30">
        <f t="shared" si="3"/>
        <v>0.7271758012256445</v>
      </c>
      <c r="L13" s="83">
        <v>138682431</v>
      </c>
      <c r="M13" s="84">
        <v>123330803</v>
      </c>
      <c r="N13" s="31">
        <f t="shared" si="4"/>
        <v>26.672395871110737</v>
      </c>
      <c r="O13" s="30">
        <f t="shared" si="5"/>
        <v>15.616487958811067</v>
      </c>
      <c r="P13" s="5"/>
      <c r="Q13" s="32"/>
    </row>
    <row r="14" spans="1:17" ht="12.75">
      <c r="A14" s="2" t="s">
        <v>16</v>
      </c>
      <c r="B14" s="28" t="s">
        <v>24</v>
      </c>
      <c r="C14" s="62">
        <v>420209193</v>
      </c>
      <c r="D14" s="63">
        <v>871973300</v>
      </c>
      <c r="E14" s="64">
        <f t="shared" si="0"/>
        <v>451764107</v>
      </c>
      <c r="F14" s="62">
        <v>454875816</v>
      </c>
      <c r="G14" s="63">
        <v>1088861481</v>
      </c>
      <c r="H14" s="64">
        <f t="shared" si="1"/>
        <v>633985665</v>
      </c>
      <c r="I14" s="64">
        <v>1176020713</v>
      </c>
      <c r="J14" s="29">
        <f t="shared" si="2"/>
        <v>107.509334523293</v>
      </c>
      <c r="K14" s="30">
        <f t="shared" si="3"/>
        <v>139.37554882012017</v>
      </c>
      <c r="L14" s="83">
        <v>138682431</v>
      </c>
      <c r="M14" s="84">
        <v>123330803</v>
      </c>
      <c r="N14" s="31">
        <f t="shared" si="4"/>
        <v>325.75438989816956</v>
      </c>
      <c r="O14" s="30">
        <f t="shared" si="5"/>
        <v>514.0529775031141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138682431</v>
      </c>
      <c r="M15" s="84">
        <v>123330803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1914277102</v>
      </c>
      <c r="D16" s="63">
        <v>2010260650</v>
      </c>
      <c r="E16" s="64">
        <f t="shared" si="0"/>
        <v>95983548</v>
      </c>
      <c r="F16" s="62">
        <v>2103024824</v>
      </c>
      <c r="G16" s="63">
        <v>2208472350</v>
      </c>
      <c r="H16" s="64">
        <f t="shared" si="1"/>
        <v>105447526</v>
      </c>
      <c r="I16" s="64">
        <v>2426227724</v>
      </c>
      <c r="J16" s="29">
        <f t="shared" si="2"/>
        <v>5.01408849845815</v>
      </c>
      <c r="K16" s="30">
        <f t="shared" si="3"/>
        <v>5.014088507021826</v>
      </c>
      <c r="L16" s="83">
        <v>138682431</v>
      </c>
      <c r="M16" s="84">
        <v>123330803</v>
      </c>
      <c r="N16" s="31">
        <f t="shared" si="4"/>
        <v>69.21103654434786</v>
      </c>
      <c r="O16" s="30">
        <f t="shared" si="5"/>
        <v>85.49974818537426</v>
      </c>
      <c r="P16" s="5"/>
      <c r="Q16" s="32"/>
    </row>
    <row r="17" spans="1:17" ht="12.75">
      <c r="A17" s="2" t="s">
        <v>16</v>
      </c>
      <c r="B17" s="28" t="s">
        <v>26</v>
      </c>
      <c r="C17" s="62">
        <v>3259356082</v>
      </c>
      <c r="D17" s="63">
        <v>2813300931</v>
      </c>
      <c r="E17" s="64">
        <f t="shared" si="0"/>
        <v>-446055151</v>
      </c>
      <c r="F17" s="62">
        <v>3473032818</v>
      </c>
      <c r="G17" s="63">
        <v>2837670490</v>
      </c>
      <c r="H17" s="64">
        <f t="shared" si="1"/>
        <v>-635362328</v>
      </c>
      <c r="I17" s="64">
        <v>2973648125</v>
      </c>
      <c r="J17" s="41">
        <f t="shared" si="2"/>
        <v>-13.685376490877072</v>
      </c>
      <c r="K17" s="30">
        <f t="shared" si="3"/>
        <v>-18.2941642447791</v>
      </c>
      <c r="L17" s="87">
        <v>138682431</v>
      </c>
      <c r="M17" s="84">
        <v>123330803</v>
      </c>
      <c r="N17" s="31">
        <f t="shared" si="4"/>
        <v>-321.63782231362813</v>
      </c>
      <c r="O17" s="30">
        <f t="shared" si="5"/>
        <v>-515.1692136472994</v>
      </c>
      <c r="P17" s="5"/>
      <c r="Q17" s="32"/>
    </row>
    <row r="18" spans="1:17" ht="16.5">
      <c r="A18" s="2" t="s">
        <v>16</v>
      </c>
      <c r="B18" s="33" t="s">
        <v>27</v>
      </c>
      <c r="C18" s="65">
        <v>8093062282</v>
      </c>
      <c r="D18" s="66">
        <v>8231744713</v>
      </c>
      <c r="E18" s="67">
        <f t="shared" si="0"/>
        <v>138682431</v>
      </c>
      <c r="F18" s="65">
        <v>8679528195</v>
      </c>
      <c r="G18" s="66">
        <v>8802858998</v>
      </c>
      <c r="H18" s="67">
        <f t="shared" si="1"/>
        <v>123330803</v>
      </c>
      <c r="I18" s="67">
        <v>9386306507</v>
      </c>
      <c r="J18" s="42">
        <f t="shared" si="2"/>
        <v>1.713596487555117</v>
      </c>
      <c r="K18" s="35">
        <f t="shared" si="3"/>
        <v>1.4209390214441258</v>
      </c>
      <c r="L18" s="88">
        <v>138682431</v>
      </c>
      <c r="M18" s="86">
        <v>123330803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1975038</v>
      </c>
      <c r="D19" s="72">
        <v>2366914</v>
      </c>
      <c r="E19" s="73">
        <f t="shared" si="0"/>
        <v>391876</v>
      </c>
      <c r="F19" s="74">
        <v>791487</v>
      </c>
      <c r="G19" s="75">
        <v>1652646</v>
      </c>
      <c r="H19" s="76">
        <f t="shared" si="1"/>
        <v>861159</v>
      </c>
      <c r="I19" s="76">
        <v>3513899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445000000</v>
      </c>
      <c r="D22" s="63">
        <v>369714278</v>
      </c>
      <c r="E22" s="64">
        <f t="shared" si="0"/>
        <v>-75285722</v>
      </c>
      <c r="F22" s="62">
        <v>350000000</v>
      </c>
      <c r="G22" s="63">
        <v>723990380</v>
      </c>
      <c r="H22" s="64">
        <f t="shared" si="1"/>
        <v>373990380</v>
      </c>
      <c r="I22" s="64">
        <v>866770002</v>
      </c>
      <c r="J22" s="29">
        <f t="shared" si="2"/>
        <v>-16.9181397752809</v>
      </c>
      <c r="K22" s="30">
        <f t="shared" si="3"/>
        <v>106.85439428571428</v>
      </c>
      <c r="L22" s="83">
        <v>82036047</v>
      </c>
      <c r="M22" s="84">
        <v>594266900</v>
      </c>
      <c r="N22" s="31">
        <f t="shared" si="4"/>
        <v>-91.77151356403118</v>
      </c>
      <c r="O22" s="30">
        <f t="shared" si="5"/>
        <v>62.93306593384218</v>
      </c>
      <c r="P22" s="5"/>
      <c r="Q22" s="32"/>
    </row>
    <row r="23" spans="1:17" ht="12.75">
      <c r="A23" s="6" t="s">
        <v>16</v>
      </c>
      <c r="B23" s="28" t="s">
        <v>31</v>
      </c>
      <c r="C23" s="62">
        <v>562242718</v>
      </c>
      <c r="D23" s="63">
        <v>701378735</v>
      </c>
      <c r="E23" s="64">
        <f t="shared" si="0"/>
        <v>139136017</v>
      </c>
      <c r="F23" s="62">
        <v>534266472</v>
      </c>
      <c r="G23" s="63">
        <v>728580992</v>
      </c>
      <c r="H23" s="64">
        <f t="shared" si="1"/>
        <v>194314520</v>
      </c>
      <c r="I23" s="64">
        <v>491750169</v>
      </c>
      <c r="J23" s="29">
        <f t="shared" si="2"/>
        <v>24.74661076890995</v>
      </c>
      <c r="K23" s="30">
        <f t="shared" si="3"/>
        <v>36.37033768422586</v>
      </c>
      <c r="L23" s="83">
        <v>82036047</v>
      </c>
      <c r="M23" s="84">
        <v>594266900</v>
      </c>
      <c r="N23" s="31">
        <f t="shared" si="4"/>
        <v>169.60351222188947</v>
      </c>
      <c r="O23" s="30">
        <f t="shared" si="5"/>
        <v>32.698189988370544</v>
      </c>
      <c r="P23" s="5"/>
      <c r="Q23" s="32"/>
    </row>
    <row r="24" spans="1:17" ht="12.75">
      <c r="A24" s="6" t="s">
        <v>16</v>
      </c>
      <c r="B24" s="28" t="s">
        <v>32</v>
      </c>
      <c r="C24" s="62">
        <v>714312848</v>
      </c>
      <c r="D24" s="63">
        <v>732498600</v>
      </c>
      <c r="E24" s="64">
        <f t="shared" si="0"/>
        <v>18185752</v>
      </c>
      <c r="F24" s="62">
        <v>730241020</v>
      </c>
      <c r="G24" s="63">
        <v>756203020</v>
      </c>
      <c r="H24" s="64">
        <f t="shared" si="1"/>
        <v>25962000</v>
      </c>
      <c r="I24" s="64">
        <v>758777980</v>
      </c>
      <c r="J24" s="29">
        <f t="shared" si="2"/>
        <v>2.5459085680620435</v>
      </c>
      <c r="K24" s="30">
        <f t="shared" si="3"/>
        <v>3.555264534440971</v>
      </c>
      <c r="L24" s="83">
        <v>82036047</v>
      </c>
      <c r="M24" s="84">
        <v>594266900</v>
      </c>
      <c r="N24" s="31">
        <f t="shared" si="4"/>
        <v>22.168001342141704</v>
      </c>
      <c r="O24" s="30">
        <f t="shared" si="5"/>
        <v>4.36874407778727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82036047</v>
      </c>
      <c r="M25" s="84">
        <v>594266900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1721555566</v>
      </c>
      <c r="D26" s="66">
        <v>1803591613</v>
      </c>
      <c r="E26" s="67">
        <f t="shared" si="0"/>
        <v>82036047</v>
      </c>
      <c r="F26" s="65">
        <v>1614507492</v>
      </c>
      <c r="G26" s="66">
        <v>2208774392</v>
      </c>
      <c r="H26" s="67">
        <f t="shared" si="1"/>
        <v>594266900</v>
      </c>
      <c r="I26" s="67">
        <v>2117298151</v>
      </c>
      <c r="J26" s="42">
        <f t="shared" si="2"/>
        <v>4.765227949662358</v>
      </c>
      <c r="K26" s="35">
        <f t="shared" si="3"/>
        <v>36.80793696806208</v>
      </c>
      <c r="L26" s="88">
        <v>82036047</v>
      </c>
      <c r="M26" s="86">
        <v>594266900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436983960</v>
      </c>
      <c r="D28" s="63">
        <v>393311623</v>
      </c>
      <c r="E28" s="64">
        <f t="shared" si="0"/>
        <v>-43672337</v>
      </c>
      <c r="F28" s="62">
        <v>595547055</v>
      </c>
      <c r="G28" s="63">
        <v>416650840</v>
      </c>
      <c r="H28" s="64">
        <f t="shared" si="1"/>
        <v>-178896215</v>
      </c>
      <c r="I28" s="64">
        <v>523887665</v>
      </c>
      <c r="J28" s="29">
        <f t="shared" si="2"/>
        <v>-9.994036623220678</v>
      </c>
      <c r="K28" s="30">
        <f t="shared" si="3"/>
        <v>-30.03897231932412</v>
      </c>
      <c r="L28" s="83">
        <v>81886047</v>
      </c>
      <c r="M28" s="84">
        <v>594266900</v>
      </c>
      <c r="N28" s="31">
        <f t="shared" si="4"/>
        <v>-53.333062957600085</v>
      </c>
      <c r="O28" s="30">
        <f t="shared" si="5"/>
        <v>-30.1036815276099</v>
      </c>
      <c r="P28" s="5"/>
      <c r="Q28" s="32"/>
    </row>
    <row r="29" spans="1:17" ht="12.75">
      <c r="A29" s="6" t="s">
        <v>16</v>
      </c>
      <c r="B29" s="28" t="s">
        <v>36</v>
      </c>
      <c r="C29" s="62">
        <v>161596046</v>
      </c>
      <c r="D29" s="63">
        <v>182692154</v>
      </c>
      <c r="E29" s="64">
        <f t="shared" si="0"/>
        <v>21096108</v>
      </c>
      <c r="F29" s="62">
        <v>159579539</v>
      </c>
      <c r="G29" s="63">
        <v>247641958</v>
      </c>
      <c r="H29" s="64">
        <f t="shared" si="1"/>
        <v>88062419</v>
      </c>
      <c r="I29" s="64">
        <v>224632329</v>
      </c>
      <c r="J29" s="29">
        <f t="shared" si="2"/>
        <v>13.054841700767852</v>
      </c>
      <c r="K29" s="30">
        <f t="shared" si="3"/>
        <v>55.184028949977105</v>
      </c>
      <c r="L29" s="83">
        <v>81886047</v>
      </c>
      <c r="M29" s="84">
        <v>594266900</v>
      </c>
      <c r="N29" s="31">
        <f t="shared" si="4"/>
        <v>25.762762732947653</v>
      </c>
      <c r="O29" s="30">
        <f t="shared" si="5"/>
        <v>14.818664643782112</v>
      </c>
      <c r="P29" s="5"/>
      <c r="Q29" s="32"/>
    </row>
    <row r="30" spans="1:17" ht="12.75">
      <c r="A30" s="6" t="s">
        <v>16</v>
      </c>
      <c r="B30" s="28" t="s">
        <v>37</v>
      </c>
      <c r="C30" s="62">
        <v>11300000</v>
      </c>
      <c r="D30" s="63">
        <v>41000000</v>
      </c>
      <c r="E30" s="64">
        <f t="shared" si="0"/>
        <v>29700000</v>
      </c>
      <c r="F30" s="62">
        <v>0</v>
      </c>
      <c r="G30" s="63">
        <v>14200000</v>
      </c>
      <c r="H30" s="64">
        <f t="shared" si="1"/>
        <v>14200000</v>
      </c>
      <c r="I30" s="64">
        <v>37000000</v>
      </c>
      <c r="J30" s="29">
        <f t="shared" si="2"/>
        <v>262.8318584070796</v>
      </c>
      <c r="K30" s="30">
        <f t="shared" si="3"/>
        <v>0</v>
      </c>
      <c r="L30" s="83">
        <v>81886047</v>
      </c>
      <c r="M30" s="84">
        <v>594266900</v>
      </c>
      <c r="N30" s="31">
        <f t="shared" si="4"/>
        <v>36.26991543504353</v>
      </c>
      <c r="O30" s="30">
        <f t="shared" si="5"/>
        <v>2.389498725236085</v>
      </c>
      <c r="P30" s="5"/>
      <c r="Q30" s="32"/>
    </row>
    <row r="31" spans="1:17" ht="12.75">
      <c r="A31" s="6" t="s">
        <v>16</v>
      </c>
      <c r="B31" s="28" t="s">
        <v>38</v>
      </c>
      <c r="C31" s="62">
        <v>464823692</v>
      </c>
      <c r="D31" s="63">
        <v>509123988</v>
      </c>
      <c r="E31" s="64">
        <f t="shared" si="0"/>
        <v>44300296</v>
      </c>
      <c r="F31" s="62">
        <v>358102991</v>
      </c>
      <c r="G31" s="63">
        <v>557951274</v>
      </c>
      <c r="H31" s="64">
        <f t="shared" si="1"/>
        <v>199848283</v>
      </c>
      <c r="I31" s="64">
        <v>426982135</v>
      </c>
      <c r="J31" s="29">
        <f t="shared" si="2"/>
        <v>9.530558954383075</v>
      </c>
      <c r="K31" s="30">
        <f t="shared" si="3"/>
        <v>55.80748779615751</v>
      </c>
      <c r="L31" s="83">
        <v>81886047</v>
      </c>
      <c r="M31" s="84">
        <v>594266900</v>
      </c>
      <c r="N31" s="31">
        <f t="shared" si="4"/>
        <v>54.09993231203357</v>
      </c>
      <c r="O31" s="30">
        <f t="shared" si="5"/>
        <v>33.629381511909884</v>
      </c>
      <c r="P31" s="5"/>
      <c r="Q31" s="32"/>
    </row>
    <row r="32" spans="1:17" ht="12.75">
      <c r="A32" s="6" t="s">
        <v>16</v>
      </c>
      <c r="B32" s="28" t="s">
        <v>39</v>
      </c>
      <c r="C32" s="62">
        <v>647001868</v>
      </c>
      <c r="D32" s="63">
        <v>677463848</v>
      </c>
      <c r="E32" s="64">
        <f t="shared" si="0"/>
        <v>30461980</v>
      </c>
      <c r="F32" s="62">
        <v>501277907</v>
      </c>
      <c r="G32" s="63">
        <v>972330320</v>
      </c>
      <c r="H32" s="64">
        <f t="shared" si="1"/>
        <v>471052413</v>
      </c>
      <c r="I32" s="64">
        <v>904796022</v>
      </c>
      <c r="J32" s="29">
        <f t="shared" si="2"/>
        <v>4.708174969287724</v>
      </c>
      <c r="K32" s="30">
        <f t="shared" si="3"/>
        <v>93.97031196110544</v>
      </c>
      <c r="L32" s="83">
        <v>81886047</v>
      </c>
      <c r="M32" s="84">
        <v>594266900</v>
      </c>
      <c r="N32" s="31">
        <f t="shared" si="4"/>
        <v>37.20045247757533</v>
      </c>
      <c r="O32" s="30">
        <f t="shared" si="5"/>
        <v>79.26613664668182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1721705566</v>
      </c>
      <c r="D33" s="81">
        <v>1803591613</v>
      </c>
      <c r="E33" s="82">
        <f t="shared" si="0"/>
        <v>81886047</v>
      </c>
      <c r="F33" s="80">
        <v>1614507492</v>
      </c>
      <c r="G33" s="81">
        <v>2208774392</v>
      </c>
      <c r="H33" s="82">
        <f t="shared" si="1"/>
        <v>594266900</v>
      </c>
      <c r="I33" s="82">
        <v>2117298151</v>
      </c>
      <c r="J33" s="57">
        <f t="shared" si="2"/>
        <v>4.756100498080169</v>
      </c>
      <c r="K33" s="58">
        <f t="shared" si="3"/>
        <v>36.80793696806208</v>
      </c>
      <c r="L33" s="95">
        <v>81886047</v>
      </c>
      <c r="M33" s="96">
        <v>594266900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2637580000</v>
      </c>
      <c r="E8" s="64">
        <f>$D8-$C8</f>
        <v>2637580000</v>
      </c>
      <c r="F8" s="62">
        <v>0</v>
      </c>
      <c r="G8" s="63">
        <v>2809022700</v>
      </c>
      <c r="H8" s="64">
        <f>$G8-$F8</f>
        <v>2809022700</v>
      </c>
      <c r="I8" s="64">
        <v>2991609170</v>
      </c>
      <c r="J8" s="29">
        <f>IF(($C8=0),0,(($E8/$C8)*100))</f>
        <v>0</v>
      </c>
      <c r="K8" s="30">
        <f>IF(($F8=0),0,(($H8/$F8)*100))</f>
        <v>0</v>
      </c>
      <c r="L8" s="83">
        <v>12835947880</v>
      </c>
      <c r="M8" s="84">
        <v>14138927110</v>
      </c>
      <c r="N8" s="31">
        <f>IF(($L8=0),0,(($E8/$L8)*100))</f>
        <v>20.54838508739722</v>
      </c>
      <c r="O8" s="30">
        <f>IF(($M8=0),0,(($H8/$M8)*100))</f>
        <v>19.867297413346662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6930481490</v>
      </c>
      <c r="E9" s="64">
        <f>$D9-$C9</f>
        <v>6930481490</v>
      </c>
      <c r="F9" s="62">
        <v>0</v>
      </c>
      <c r="G9" s="63">
        <v>7745255310</v>
      </c>
      <c r="H9" s="64">
        <f>$G9-$F9</f>
        <v>7745255310</v>
      </c>
      <c r="I9" s="64">
        <v>8668318460</v>
      </c>
      <c r="J9" s="29">
        <f>IF(($C9=0),0,(($E9/$C9)*100))</f>
        <v>0</v>
      </c>
      <c r="K9" s="30">
        <f>IF(($F9=0),0,(($H9/$F9)*100))</f>
        <v>0</v>
      </c>
      <c r="L9" s="83">
        <v>12835947880</v>
      </c>
      <c r="M9" s="84">
        <v>14138927110</v>
      </c>
      <c r="N9" s="31">
        <f>IF(($L9=0),0,(($E9/$L9)*100))</f>
        <v>53.9927518777055</v>
      </c>
      <c r="O9" s="30">
        <f>IF(($M9=0),0,(($H9/$M9)*100))</f>
        <v>54.779653715889346</v>
      </c>
      <c r="P9" s="5"/>
      <c r="Q9" s="32"/>
    </row>
    <row r="10" spans="1:17" ht="12.75">
      <c r="A10" s="2" t="s">
        <v>16</v>
      </c>
      <c r="B10" s="28" t="s">
        <v>20</v>
      </c>
      <c r="C10" s="62">
        <v>0</v>
      </c>
      <c r="D10" s="63">
        <v>3267886390</v>
      </c>
      <c r="E10" s="64">
        <f aca="true" t="shared" si="0" ref="E10:E33">$D10-$C10</f>
        <v>3267886390</v>
      </c>
      <c r="F10" s="62">
        <v>0</v>
      </c>
      <c r="G10" s="63">
        <v>3584649100</v>
      </c>
      <c r="H10" s="64">
        <f aca="true" t="shared" si="1" ref="H10:H33">$G10-$F10</f>
        <v>3584649100</v>
      </c>
      <c r="I10" s="64">
        <v>3625003080</v>
      </c>
      <c r="J10" s="29">
        <f aca="true" t="shared" si="2" ref="J10:J33">IF(($C10=0),0,(($E10/$C10)*100))</f>
        <v>0</v>
      </c>
      <c r="K10" s="30">
        <f aca="true" t="shared" si="3" ref="K10:K33">IF(($F10=0),0,(($H10/$F10)*100))</f>
        <v>0</v>
      </c>
      <c r="L10" s="83">
        <v>12835947880</v>
      </c>
      <c r="M10" s="84">
        <v>14138927110</v>
      </c>
      <c r="N10" s="31">
        <f aca="true" t="shared" si="4" ref="N10:N33">IF(($L10=0),0,(($E10/$L10)*100))</f>
        <v>25.458863034897274</v>
      </c>
      <c r="O10" s="30">
        <f aca="true" t="shared" si="5" ref="O10:O33">IF(($M10=0),0,(($H10/$M10)*100))</f>
        <v>25.353048870764</v>
      </c>
      <c r="P10" s="5"/>
      <c r="Q10" s="32"/>
    </row>
    <row r="11" spans="1:17" ht="16.5">
      <c r="A11" s="6" t="s">
        <v>16</v>
      </c>
      <c r="B11" s="33" t="s">
        <v>21</v>
      </c>
      <c r="C11" s="65">
        <v>0</v>
      </c>
      <c r="D11" s="66">
        <v>12835947880</v>
      </c>
      <c r="E11" s="67">
        <f t="shared" si="0"/>
        <v>12835947880</v>
      </c>
      <c r="F11" s="65">
        <v>0</v>
      </c>
      <c r="G11" s="66">
        <v>14138927110</v>
      </c>
      <c r="H11" s="67">
        <f t="shared" si="1"/>
        <v>14138927110</v>
      </c>
      <c r="I11" s="67">
        <v>15284930710</v>
      </c>
      <c r="J11" s="34">
        <f t="shared" si="2"/>
        <v>0</v>
      </c>
      <c r="K11" s="35">
        <f t="shared" si="3"/>
        <v>0</v>
      </c>
      <c r="L11" s="85">
        <v>12835947880</v>
      </c>
      <c r="M11" s="86">
        <v>14138927110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0</v>
      </c>
      <c r="D13" s="63">
        <v>3921789140</v>
      </c>
      <c r="E13" s="64">
        <f t="shared" si="0"/>
        <v>3921789140</v>
      </c>
      <c r="F13" s="62">
        <v>0</v>
      </c>
      <c r="G13" s="63">
        <v>4198480980</v>
      </c>
      <c r="H13" s="64">
        <f t="shared" si="1"/>
        <v>4198480980</v>
      </c>
      <c r="I13" s="64">
        <v>4543505000</v>
      </c>
      <c r="J13" s="29">
        <f t="shared" si="2"/>
        <v>0</v>
      </c>
      <c r="K13" s="30">
        <f t="shared" si="3"/>
        <v>0</v>
      </c>
      <c r="L13" s="83">
        <v>13284135180</v>
      </c>
      <c r="M13" s="84">
        <v>14735196260</v>
      </c>
      <c r="N13" s="31">
        <f t="shared" si="4"/>
        <v>29.522351939812165</v>
      </c>
      <c r="O13" s="30">
        <f t="shared" si="5"/>
        <v>28.4928745156734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1418970000</v>
      </c>
      <c r="E14" s="64">
        <f t="shared" si="0"/>
        <v>1418970000</v>
      </c>
      <c r="F14" s="62">
        <v>0</v>
      </c>
      <c r="G14" s="63">
        <v>1457917310</v>
      </c>
      <c r="H14" s="64">
        <f t="shared" si="1"/>
        <v>1457917310</v>
      </c>
      <c r="I14" s="64">
        <v>1492895370</v>
      </c>
      <c r="J14" s="29">
        <f t="shared" si="2"/>
        <v>0</v>
      </c>
      <c r="K14" s="30">
        <f t="shared" si="3"/>
        <v>0</v>
      </c>
      <c r="L14" s="83">
        <v>13284135180</v>
      </c>
      <c r="M14" s="84">
        <v>14735196260</v>
      </c>
      <c r="N14" s="31">
        <f t="shared" si="4"/>
        <v>10.681688952821993</v>
      </c>
      <c r="O14" s="30">
        <f t="shared" si="5"/>
        <v>9.894115315977475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13284135180</v>
      </c>
      <c r="M15" s="84">
        <v>14735196260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4289195330</v>
      </c>
      <c r="E16" s="64">
        <f t="shared" si="0"/>
        <v>4289195330</v>
      </c>
      <c r="F16" s="62">
        <v>0</v>
      </c>
      <c r="G16" s="63">
        <v>5052672100</v>
      </c>
      <c r="H16" s="64">
        <f t="shared" si="1"/>
        <v>5052672100</v>
      </c>
      <c r="I16" s="64">
        <v>5952047740</v>
      </c>
      <c r="J16" s="29">
        <f t="shared" si="2"/>
        <v>0</v>
      </c>
      <c r="K16" s="30">
        <f t="shared" si="3"/>
        <v>0</v>
      </c>
      <c r="L16" s="83">
        <v>13284135180</v>
      </c>
      <c r="M16" s="84">
        <v>14735196260</v>
      </c>
      <c r="N16" s="31">
        <f t="shared" si="4"/>
        <v>32.28810360540158</v>
      </c>
      <c r="O16" s="30">
        <f t="shared" si="5"/>
        <v>34.28981881779157</v>
      </c>
      <c r="P16" s="5"/>
      <c r="Q16" s="32"/>
    </row>
    <row r="17" spans="1:17" ht="12.75">
      <c r="A17" s="2" t="s">
        <v>16</v>
      </c>
      <c r="B17" s="28" t="s">
        <v>26</v>
      </c>
      <c r="C17" s="62">
        <v>0</v>
      </c>
      <c r="D17" s="63">
        <v>3654180710</v>
      </c>
      <c r="E17" s="64">
        <f t="shared" si="0"/>
        <v>3654180710</v>
      </c>
      <c r="F17" s="62">
        <v>0</v>
      </c>
      <c r="G17" s="63">
        <v>4026125870</v>
      </c>
      <c r="H17" s="64">
        <f t="shared" si="1"/>
        <v>4026125870</v>
      </c>
      <c r="I17" s="64">
        <v>4219033990</v>
      </c>
      <c r="J17" s="41">
        <f t="shared" si="2"/>
        <v>0</v>
      </c>
      <c r="K17" s="30">
        <f t="shared" si="3"/>
        <v>0</v>
      </c>
      <c r="L17" s="87">
        <v>13284135180</v>
      </c>
      <c r="M17" s="84">
        <v>14735196260</v>
      </c>
      <c r="N17" s="31">
        <f t="shared" si="4"/>
        <v>27.50785550196426</v>
      </c>
      <c r="O17" s="30">
        <f t="shared" si="5"/>
        <v>27.32319135055755</v>
      </c>
      <c r="P17" s="5"/>
      <c r="Q17" s="32"/>
    </row>
    <row r="18" spans="1:17" ht="16.5">
      <c r="A18" s="2" t="s">
        <v>16</v>
      </c>
      <c r="B18" s="33" t="s">
        <v>27</v>
      </c>
      <c r="C18" s="65">
        <v>0</v>
      </c>
      <c r="D18" s="66">
        <v>13284135180</v>
      </c>
      <c r="E18" s="67">
        <f t="shared" si="0"/>
        <v>13284135180</v>
      </c>
      <c r="F18" s="65">
        <v>0</v>
      </c>
      <c r="G18" s="66">
        <v>14735196260</v>
      </c>
      <c r="H18" s="67">
        <f t="shared" si="1"/>
        <v>14735196260</v>
      </c>
      <c r="I18" s="67">
        <v>16207482100</v>
      </c>
      <c r="J18" s="42">
        <f t="shared" si="2"/>
        <v>0</v>
      </c>
      <c r="K18" s="35">
        <f t="shared" si="3"/>
        <v>0</v>
      </c>
      <c r="L18" s="88">
        <v>13284135180</v>
      </c>
      <c r="M18" s="86">
        <v>14735196260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0</v>
      </c>
      <c r="D19" s="72">
        <v>-448187300</v>
      </c>
      <c r="E19" s="73">
        <f t="shared" si="0"/>
        <v>-448187300</v>
      </c>
      <c r="F19" s="74">
        <v>0</v>
      </c>
      <c r="G19" s="75">
        <v>-596269150</v>
      </c>
      <c r="H19" s="76">
        <f t="shared" si="1"/>
        <v>-596269150</v>
      </c>
      <c r="I19" s="76">
        <v>-922551390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254244700</v>
      </c>
      <c r="E22" s="64">
        <f t="shared" si="0"/>
        <v>254244700</v>
      </c>
      <c r="F22" s="62">
        <v>0</v>
      </c>
      <c r="G22" s="63">
        <v>281942700</v>
      </c>
      <c r="H22" s="64">
        <f t="shared" si="1"/>
        <v>281942700</v>
      </c>
      <c r="I22" s="64">
        <v>0</v>
      </c>
      <c r="J22" s="29">
        <f t="shared" si="2"/>
        <v>0</v>
      </c>
      <c r="K22" s="30">
        <f t="shared" si="3"/>
        <v>0</v>
      </c>
      <c r="L22" s="83">
        <v>1511906530</v>
      </c>
      <c r="M22" s="84">
        <v>1376099610</v>
      </c>
      <c r="N22" s="31">
        <f t="shared" si="4"/>
        <v>16.816165216245214</v>
      </c>
      <c r="O22" s="30">
        <f t="shared" si="5"/>
        <v>20.488538616764814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405900210</v>
      </c>
      <c r="E23" s="64">
        <f t="shared" si="0"/>
        <v>405900210</v>
      </c>
      <c r="F23" s="62">
        <v>0</v>
      </c>
      <c r="G23" s="63">
        <v>408085430</v>
      </c>
      <c r="H23" s="64">
        <f t="shared" si="1"/>
        <v>408085430</v>
      </c>
      <c r="I23" s="64">
        <v>390549210</v>
      </c>
      <c r="J23" s="29">
        <f t="shared" si="2"/>
        <v>0</v>
      </c>
      <c r="K23" s="30">
        <f t="shared" si="3"/>
        <v>0</v>
      </c>
      <c r="L23" s="83">
        <v>1511906530</v>
      </c>
      <c r="M23" s="84">
        <v>1376099610</v>
      </c>
      <c r="N23" s="31">
        <f t="shared" si="4"/>
        <v>26.846911627532954</v>
      </c>
      <c r="O23" s="30">
        <f t="shared" si="5"/>
        <v>29.655224595260222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851761620</v>
      </c>
      <c r="E24" s="64">
        <f t="shared" si="0"/>
        <v>851761620</v>
      </c>
      <c r="F24" s="62">
        <v>0</v>
      </c>
      <c r="G24" s="63">
        <v>686071480</v>
      </c>
      <c r="H24" s="64">
        <f t="shared" si="1"/>
        <v>686071480</v>
      </c>
      <c r="I24" s="64">
        <v>785193410</v>
      </c>
      <c r="J24" s="29">
        <f t="shared" si="2"/>
        <v>0</v>
      </c>
      <c r="K24" s="30">
        <f t="shared" si="3"/>
        <v>0</v>
      </c>
      <c r="L24" s="83">
        <v>1511906530</v>
      </c>
      <c r="M24" s="84">
        <v>1376099610</v>
      </c>
      <c r="N24" s="31">
        <f t="shared" si="4"/>
        <v>56.33692315622183</v>
      </c>
      <c r="O24" s="30">
        <f t="shared" si="5"/>
        <v>49.856236787974964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1511906530</v>
      </c>
      <c r="M25" s="84">
        <v>1376099610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0</v>
      </c>
      <c r="D26" s="66">
        <v>1511906530</v>
      </c>
      <c r="E26" s="67">
        <f t="shared" si="0"/>
        <v>1511906530</v>
      </c>
      <c r="F26" s="65">
        <v>0</v>
      </c>
      <c r="G26" s="66">
        <v>1376099610</v>
      </c>
      <c r="H26" s="67">
        <f t="shared" si="1"/>
        <v>1376099610</v>
      </c>
      <c r="I26" s="67">
        <v>1175742620</v>
      </c>
      <c r="J26" s="42">
        <f t="shared" si="2"/>
        <v>0</v>
      </c>
      <c r="K26" s="35">
        <f t="shared" si="3"/>
        <v>0</v>
      </c>
      <c r="L26" s="88">
        <v>1511906530</v>
      </c>
      <c r="M26" s="86">
        <v>1376099610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532067250</v>
      </c>
      <c r="E28" s="64">
        <f t="shared" si="0"/>
        <v>532067250</v>
      </c>
      <c r="F28" s="62">
        <v>0</v>
      </c>
      <c r="G28" s="63">
        <v>243858100</v>
      </c>
      <c r="H28" s="64">
        <f t="shared" si="1"/>
        <v>243858100</v>
      </c>
      <c r="I28" s="64">
        <v>201040160</v>
      </c>
      <c r="J28" s="29">
        <f t="shared" si="2"/>
        <v>0</v>
      </c>
      <c r="K28" s="30">
        <f t="shared" si="3"/>
        <v>0</v>
      </c>
      <c r="L28" s="83">
        <v>1552647500</v>
      </c>
      <c r="M28" s="84">
        <v>1419558840</v>
      </c>
      <c r="N28" s="31">
        <f t="shared" si="4"/>
        <v>34.26838673942411</v>
      </c>
      <c r="O28" s="30">
        <f t="shared" si="5"/>
        <v>17.178442564592814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227259880</v>
      </c>
      <c r="E29" s="64">
        <f t="shared" si="0"/>
        <v>227259880</v>
      </c>
      <c r="F29" s="62">
        <v>0</v>
      </c>
      <c r="G29" s="63">
        <v>159568840</v>
      </c>
      <c r="H29" s="64">
        <f t="shared" si="1"/>
        <v>159568840</v>
      </c>
      <c r="I29" s="64">
        <v>98383940</v>
      </c>
      <c r="J29" s="29">
        <f t="shared" si="2"/>
        <v>0</v>
      </c>
      <c r="K29" s="30">
        <f t="shared" si="3"/>
        <v>0</v>
      </c>
      <c r="L29" s="83">
        <v>1552647500</v>
      </c>
      <c r="M29" s="84">
        <v>1419558840</v>
      </c>
      <c r="N29" s="31">
        <f t="shared" si="4"/>
        <v>14.636926926427279</v>
      </c>
      <c r="O29" s="30">
        <f t="shared" si="5"/>
        <v>11.240734480579896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1552647500</v>
      </c>
      <c r="M30" s="84">
        <v>1419558840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386960770</v>
      </c>
      <c r="E31" s="64">
        <f t="shared" si="0"/>
        <v>386960770</v>
      </c>
      <c r="F31" s="62">
        <v>0</v>
      </c>
      <c r="G31" s="63">
        <v>381881190</v>
      </c>
      <c r="H31" s="64">
        <f t="shared" si="1"/>
        <v>381881190</v>
      </c>
      <c r="I31" s="64">
        <v>403609850</v>
      </c>
      <c r="J31" s="29">
        <f t="shared" si="2"/>
        <v>0</v>
      </c>
      <c r="K31" s="30">
        <f t="shared" si="3"/>
        <v>0</v>
      </c>
      <c r="L31" s="83">
        <v>1552647500</v>
      </c>
      <c r="M31" s="84">
        <v>1419558840</v>
      </c>
      <c r="N31" s="31">
        <f t="shared" si="4"/>
        <v>24.92264148816779</v>
      </c>
      <c r="O31" s="30">
        <f t="shared" si="5"/>
        <v>26.901399169899854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406359600</v>
      </c>
      <c r="E32" s="64">
        <f t="shared" si="0"/>
        <v>406359600</v>
      </c>
      <c r="F32" s="62">
        <v>0</v>
      </c>
      <c r="G32" s="63">
        <v>634250710</v>
      </c>
      <c r="H32" s="64">
        <f t="shared" si="1"/>
        <v>634250710</v>
      </c>
      <c r="I32" s="64">
        <v>519070260</v>
      </c>
      <c r="J32" s="29">
        <f t="shared" si="2"/>
        <v>0</v>
      </c>
      <c r="K32" s="30">
        <f t="shared" si="3"/>
        <v>0</v>
      </c>
      <c r="L32" s="83">
        <v>1552647500</v>
      </c>
      <c r="M32" s="84">
        <v>1419558840</v>
      </c>
      <c r="N32" s="31">
        <f t="shared" si="4"/>
        <v>26.172044845980817</v>
      </c>
      <c r="O32" s="30">
        <f t="shared" si="5"/>
        <v>44.67942378492744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0</v>
      </c>
      <c r="D33" s="81">
        <v>1552647500</v>
      </c>
      <c r="E33" s="82">
        <f t="shared" si="0"/>
        <v>1552647500</v>
      </c>
      <c r="F33" s="80">
        <v>0</v>
      </c>
      <c r="G33" s="81">
        <v>1419558840</v>
      </c>
      <c r="H33" s="82">
        <f t="shared" si="1"/>
        <v>1419558840</v>
      </c>
      <c r="I33" s="82">
        <v>1222104210</v>
      </c>
      <c r="J33" s="57">
        <f t="shared" si="2"/>
        <v>0</v>
      </c>
      <c r="K33" s="58">
        <f t="shared" si="3"/>
        <v>0</v>
      </c>
      <c r="L33" s="95">
        <v>1552647500</v>
      </c>
      <c r="M33" s="96">
        <v>1419558840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1372375209</v>
      </c>
      <c r="D8" s="63">
        <v>1481826152</v>
      </c>
      <c r="E8" s="64">
        <f>$D8-$C8</f>
        <v>109450943</v>
      </c>
      <c r="F8" s="62">
        <v>1538022907</v>
      </c>
      <c r="G8" s="63">
        <v>1470405737</v>
      </c>
      <c r="H8" s="64">
        <f>$G8-$F8</f>
        <v>-67617170</v>
      </c>
      <c r="I8" s="64">
        <v>1606151935</v>
      </c>
      <c r="J8" s="29">
        <f>IF(($C8=0),0,(($E8/$C8)*100))</f>
        <v>7.975292928801368</v>
      </c>
      <c r="K8" s="30">
        <f>IF(($F8=0),0,(($H8/$F8)*100))</f>
        <v>-4.396369500886764</v>
      </c>
      <c r="L8" s="83">
        <v>451731889</v>
      </c>
      <c r="M8" s="84">
        <v>12710062</v>
      </c>
      <c r="N8" s="31">
        <f>IF(($L8=0),0,(($E8/$L8)*100))</f>
        <v>24.229182323676955</v>
      </c>
      <c r="O8" s="30">
        <f>IF(($M8=0),0,(($H8/$M8)*100))</f>
        <v>-531.9971688572409</v>
      </c>
      <c r="P8" s="5"/>
      <c r="Q8" s="32"/>
    </row>
    <row r="9" spans="1:17" ht="12.75">
      <c r="A9" s="2" t="s">
        <v>16</v>
      </c>
      <c r="B9" s="28" t="s">
        <v>19</v>
      </c>
      <c r="C9" s="62">
        <v>4370762424</v>
      </c>
      <c r="D9" s="63">
        <v>4823092359</v>
      </c>
      <c r="E9" s="64">
        <f>$D9-$C9</f>
        <v>452329935</v>
      </c>
      <c r="F9" s="62">
        <v>4665457321</v>
      </c>
      <c r="G9" s="63">
        <v>4985041774</v>
      </c>
      <c r="H9" s="64">
        <f>$G9-$F9</f>
        <v>319584453</v>
      </c>
      <c r="I9" s="64">
        <v>5278116249</v>
      </c>
      <c r="J9" s="29">
        <f>IF(($C9=0),0,(($E9/$C9)*100))</f>
        <v>10.348993862403535</v>
      </c>
      <c r="K9" s="30">
        <f>IF(($F9=0),0,(($H9/$F9)*100))</f>
        <v>6.850013428726423</v>
      </c>
      <c r="L9" s="83">
        <v>451731889</v>
      </c>
      <c r="M9" s="84">
        <v>12710062</v>
      </c>
      <c r="N9" s="31">
        <f>IF(($L9=0),0,(($E9/$L9)*100))</f>
        <v>100.13238959094164</v>
      </c>
      <c r="O9" s="30">
        <f>IF(($M9=0),0,(($H9/$M9)*100))</f>
        <v>2514.42088166053</v>
      </c>
      <c r="P9" s="5"/>
      <c r="Q9" s="32"/>
    </row>
    <row r="10" spans="1:17" ht="12.75">
      <c r="A10" s="2" t="s">
        <v>16</v>
      </c>
      <c r="B10" s="28" t="s">
        <v>20</v>
      </c>
      <c r="C10" s="62">
        <v>1878731103</v>
      </c>
      <c r="D10" s="63">
        <v>1768682114</v>
      </c>
      <c r="E10" s="64">
        <f aca="true" t="shared" si="0" ref="E10:E33">$D10-$C10</f>
        <v>-110048989</v>
      </c>
      <c r="F10" s="62">
        <v>2029874676</v>
      </c>
      <c r="G10" s="63">
        <v>1790617455</v>
      </c>
      <c r="H10" s="64">
        <f aca="true" t="shared" si="1" ref="H10:H33">$G10-$F10</f>
        <v>-239257221</v>
      </c>
      <c r="I10" s="64">
        <v>1858007214</v>
      </c>
      <c r="J10" s="29">
        <f aca="true" t="shared" si="2" ref="J10:J33">IF(($C10=0),0,(($E10/$C10)*100))</f>
        <v>-5.857623202398219</v>
      </c>
      <c r="K10" s="30">
        <f aca="true" t="shared" si="3" ref="K10:K33">IF(($F10=0),0,(($H10/$F10)*100))</f>
        <v>-11.786797669276407</v>
      </c>
      <c r="L10" s="83">
        <v>451731889</v>
      </c>
      <c r="M10" s="84">
        <v>12710062</v>
      </c>
      <c r="N10" s="31">
        <f aca="true" t="shared" si="4" ref="N10:N33">IF(($L10=0),0,(($E10/$L10)*100))</f>
        <v>-24.361571914618587</v>
      </c>
      <c r="O10" s="30">
        <f aca="true" t="shared" si="5" ref="O10:O33">IF(($M10=0),0,(($H10/$M10)*100))</f>
        <v>-1882.4237128032892</v>
      </c>
      <c r="P10" s="5"/>
      <c r="Q10" s="32"/>
    </row>
    <row r="11" spans="1:17" ht="16.5">
      <c r="A11" s="6" t="s">
        <v>16</v>
      </c>
      <c r="B11" s="33" t="s">
        <v>21</v>
      </c>
      <c r="C11" s="65">
        <v>7621868736</v>
      </c>
      <c r="D11" s="66">
        <v>8073600625</v>
      </c>
      <c r="E11" s="67">
        <f t="shared" si="0"/>
        <v>451731889</v>
      </c>
      <c r="F11" s="65">
        <v>8233354904</v>
      </c>
      <c r="G11" s="66">
        <v>8246064966</v>
      </c>
      <c r="H11" s="67">
        <f t="shared" si="1"/>
        <v>12710062</v>
      </c>
      <c r="I11" s="67">
        <v>8742275398</v>
      </c>
      <c r="J11" s="34">
        <f t="shared" si="2"/>
        <v>5.926786522396494</v>
      </c>
      <c r="K11" s="35">
        <f t="shared" si="3"/>
        <v>0.15437281822778084</v>
      </c>
      <c r="L11" s="85">
        <v>451731889</v>
      </c>
      <c r="M11" s="86">
        <v>12710062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2301339360</v>
      </c>
      <c r="D13" s="63">
        <v>2168335607</v>
      </c>
      <c r="E13" s="64">
        <f t="shared" si="0"/>
        <v>-133003753</v>
      </c>
      <c r="F13" s="62">
        <v>2421621176</v>
      </c>
      <c r="G13" s="63">
        <v>2180452359</v>
      </c>
      <c r="H13" s="64">
        <f t="shared" si="1"/>
        <v>-241168817</v>
      </c>
      <c r="I13" s="64">
        <v>2198021596</v>
      </c>
      <c r="J13" s="29">
        <f t="shared" si="2"/>
        <v>-5.779406345355341</v>
      </c>
      <c r="K13" s="30">
        <f t="shared" si="3"/>
        <v>-9.95898199892517</v>
      </c>
      <c r="L13" s="83">
        <v>117558527</v>
      </c>
      <c r="M13" s="84">
        <v>-76897695</v>
      </c>
      <c r="N13" s="31">
        <f t="shared" si="4"/>
        <v>-113.13832896187957</v>
      </c>
      <c r="O13" s="30">
        <f t="shared" si="5"/>
        <v>313.6229466956064</v>
      </c>
      <c r="P13" s="5"/>
      <c r="Q13" s="32"/>
    </row>
    <row r="14" spans="1:17" ht="12.75">
      <c r="A14" s="2" t="s">
        <v>16</v>
      </c>
      <c r="B14" s="28" t="s">
        <v>24</v>
      </c>
      <c r="C14" s="62">
        <v>1059496284</v>
      </c>
      <c r="D14" s="63">
        <v>943784132</v>
      </c>
      <c r="E14" s="64">
        <f t="shared" si="0"/>
        <v>-115712152</v>
      </c>
      <c r="F14" s="62">
        <v>1112430575</v>
      </c>
      <c r="G14" s="63">
        <v>818967406</v>
      </c>
      <c r="H14" s="64">
        <f t="shared" si="1"/>
        <v>-293463169</v>
      </c>
      <c r="I14" s="64">
        <v>793445684</v>
      </c>
      <c r="J14" s="29">
        <f t="shared" si="2"/>
        <v>-10.921430659779455</v>
      </c>
      <c r="K14" s="30">
        <f t="shared" si="3"/>
        <v>-26.380358073131887</v>
      </c>
      <c r="L14" s="83">
        <v>117558527</v>
      </c>
      <c r="M14" s="84">
        <v>-76897695</v>
      </c>
      <c r="N14" s="31">
        <f t="shared" si="4"/>
        <v>-98.42939934080664</v>
      </c>
      <c r="O14" s="30">
        <f t="shared" si="5"/>
        <v>381.6280435974056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117558527</v>
      </c>
      <c r="M15" s="84">
        <v>-76897695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1881717591</v>
      </c>
      <c r="D16" s="63">
        <v>2002152946</v>
      </c>
      <c r="E16" s="64">
        <f t="shared" si="0"/>
        <v>120435355</v>
      </c>
      <c r="F16" s="62">
        <v>1972040035</v>
      </c>
      <c r="G16" s="63">
        <v>2115278758</v>
      </c>
      <c r="H16" s="64">
        <f t="shared" si="1"/>
        <v>143238723</v>
      </c>
      <c r="I16" s="64">
        <v>2265103341</v>
      </c>
      <c r="J16" s="29">
        <f t="shared" si="2"/>
        <v>6.400288522359888</v>
      </c>
      <c r="K16" s="30">
        <f t="shared" si="3"/>
        <v>7.26347946582129</v>
      </c>
      <c r="L16" s="83">
        <v>117558527</v>
      </c>
      <c r="M16" s="84">
        <v>-76897695</v>
      </c>
      <c r="N16" s="31">
        <f t="shared" si="4"/>
        <v>102.44714532702505</v>
      </c>
      <c r="O16" s="30">
        <f t="shared" si="5"/>
        <v>-186.27180307550182</v>
      </c>
      <c r="P16" s="5"/>
      <c r="Q16" s="32"/>
    </row>
    <row r="17" spans="1:17" ht="12.75">
      <c r="A17" s="2" t="s">
        <v>16</v>
      </c>
      <c r="B17" s="28" t="s">
        <v>26</v>
      </c>
      <c r="C17" s="62">
        <v>2090716976</v>
      </c>
      <c r="D17" s="63">
        <v>2336556053</v>
      </c>
      <c r="E17" s="64">
        <f t="shared" si="0"/>
        <v>245839077</v>
      </c>
      <c r="F17" s="62">
        <v>2166390327</v>
      </c>
      <c r="G17" s="63">
        <v>2480885895</v>
      </c>
      <c r="H17" s="64">
        <f t="shared" si="1"/>
        <v>314495568</v>
      </c>
      <c r="I17" s="64">
        <v>2562183843</v>
      </c>
      <c r="J17" s="41">
        <f t="shared" si="2"/>
        <v>11.75860146648563</v>
      </c>
      <c r="K17" s="30">
        <f t="shared" si="3"/>
        <v>14.51703158384717</v>
      </c>
      <c r="L17" s="87">
        <v>117558527</v>
      </c>
      <c r="M17" s="84">
        <v>-76897695</v>
      </c>
      <c r="N17" s="31">
        <f t="shared" si="4"/>
        <v>209.12058297566114</v>
      </c>
      <c r="O17" s="30">
        <f t="shared" si="5"/>
        <v>-408.9791872175102</v>
      </c>
      <c r="P17" s="5"/>
      <c r="Q17" s="32"/>
    </row>
    <row r="18" spans="1:17" ht="16.5">
      <c r="A18" s="2" t="s">
        <v>16</v>
      </c>
      <c r="B18" s="33" t="s">
        <v>27</v>
      </c>
      <c r="C18" s="65">
        <v>7333270211</v>
      </c>
      <c r="D18" s="66">
        <v>7450828738</v>
      </c>
      <c r="E18" s="67">
        <f t="shared" si="0"/>
        <v>117558527</v>
      </c>
      <c r="F18" s="65">
        <v>7672482113</v>
      </c>
      <c r="G18" s="66">
        <v>7595584418</v>
      </c>
      <c r="H18" s="67">
        <f t="shared" si="1"/>
        <v>-76897695</v>
      </c>
      <c r="I18" s="67">
        <v>7818754464</v>
      </c>
      <c r="J18" s="42">
        <f t="shared" si="2"/>
        <v>1.6030846214238867</v>
      </c>
      <c r="K18" s="35">
        <f t="shared" si="3"/>
        <v>-1.0022531674555109</v>
      </c>
      <c r="L18" s="88">
        <v>117558527</v>
      </c>
      <c r="M18" s="86">
        <v>-76897695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288598525</v>
      </c>
      <c r="D19" s="72">
        <v>622771887</v>
      </c>
      <c r="E19" s="73">
        <f t="shared" si="0"/>
        <v>334173362</v>
      </c>
      <c r="F19" s="74">
        <v>560872791</v>
      </c>
      <c r="G19" s="75">
        <v>650480548</v>
      </c>
      <c r="H19" s="76">
        <f t="shared" si="1"/>
        <v>89607757</v>
      </c>
      <c r="I19" s="76">
        <v>923520934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56448097</v>
      </c>
      <c r="D22" s="63">
        <v>0</v>
      </c>
      <c r="E22" s="64">
        <f t="shared" si="0"/>
        <v>-56448097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-100</v>
      </c>
      <c r="K22" s="30">
        <f t="shared" si="3"/>
        <v>0</v>
      </c>
      <c r="L22" s="83">
        <v>40744601</v>
      </c>
      <c r="M22" s="84">
        <v>132488678</v>
      </c>
      <c r="N22" s="31">
        <f t="shared" si="4"/>
        <v>-138.54129286969825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189293805</v>
      </c>
      <c r="D23" s="63">
        <v>290196394</v>
      </c>
      <c r="E23" s="64">
        <f t="shared" si="0"/>
        <v>100902589</v>
      </c>
      <c r="F23" s="62">
        <v>182127484</v>
      </c>
      <c r="G23" s="63">
        <v>236407153</v>
      </c>
      <c r="H23" s="64">
        <f t="shared" si="1"/>
        <v>54279669</v>
      </c>
      <c r="I23" s="64">
        <v>212313303</v>
      </c>
      <c r="J23" s="29">
        <f t="shared" si="2"/>
        <v>53.30474972490515</v>
      </c>
      <c r="K23" s="30">
        <f t="shared" si="3"/>
        <v>29.803118018146012</v>
      </c>
      <c r="L23" s="83">
        <v>40744601</v>
      </c>
      <c r="M23" s="84">
        <v>132488678</v>
      </c>
      <c r="N23" s="31">
        <f t="shared" si="4"/>
        <v>247.64652622319213</v>
      </c>
      <c r="O23" s="30">
        <f t="shared" si="5"/>
        <v>40.96928871159843</v>
      </c>
      <c r="P23" s="5"/>
      <c r="Q23" s="32"/>
    </row>
    <row r="24" spans="1:17" ht="12.75">
      <c r="A24" s="6" t="s">
        <v>16</v>
      </c>
      <c r="B24" s="28" t="s">
        <v>32</v>
      </c>
      <c r="C24" s="62">
        <v>934519151</v>
      </c>
      <c r="D24" s="63">
        <v>930809260</v>
      </c>
      <c r="E24" s="64">
        <f t="shared" si="0"/>
        <v>-3709891</v>
      </c>
      <c r="F24" s="62">
        <v>941428547</v>
      </c>
      <c r="G24" s="63">
        <v>1019637556</v>
      </c>
      <c r="H24" s="64">
        <f t="shared" si="1"/>
        <v>78209009</v>
      </c>
      <c r="I24" s="64">
        <v>1034018712</v>
      </c>
      <c r="J24" s="29">
        <f t="shared" si="2"/>
        <v>-0.39698394581107954</v>
      </c>
      <c r="K24" s="30">
        <f t="shared" si="3"/>
        <v>8.307482203426321</v>
      </c>
      <c r="L24" s="83">
        <v>40744601</v>
      </c>
      <c r="M24" s="84">
        <v>132488678</v>
      </c>
      <c r="N24" s="31">
        <f t="shared" si="4"/>
        <v>-9.105233353493878</v>
      </c>
      <c r="O24" s="30">
        <f t="shared" si="5"/>
        <v>59.03071128840156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40744601</v>
      </c>
      <c r="M25" s="84">
        <v>132488678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1180261053</v>
      </c>
      <c r="D26" s="66">
        <v>1221005654</v>
      </c>
      <c r="E26" s="67">
        <f t="shared" si="0"/>
        <v>40744601</v>
      </c>
      <c r="F26" s="65">
        <v>1123556031</v>
      </c>
      <c r="G26" s="66">
        <v>1256044709</v>
      </c>
      <c r="H26" s="67">
        <f t="shared" si="1"/>
        <v>132488678</v>
      </c>
      <c r="I26" s="67">
        <v>1246332015</v>
      </c>
      <c r="J26" s="42">
        <f t="shared" si="2"/>
        <v>3.452168560204113</v>
      </c>
      <c r="K26" s="35">
        <f t="shared" si="3"/>
        <v>11.79190662009806</v>
      </c>
      <c r="L26" s="88">
        <v>40744601</v>
      </c>
      <c r="M26" s="86">
        <v>132488678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307164442</v>
      </c>
      <c r="D28" s="63">
        <v>332681241</v>
      </c>
      <c r="E28" s="64">
        <f t="shared" si="0"/>
        <v>25516799</v>
      </c>
      <c r="F28" s="62">
        <v>300705516</v>
      </c>
      <c r="G28" s="63">
        <v>297404542</v>
      </c>
      <c r="H28" s="64">
        <f t="shared" si="1"/>
        <v>-3300974</v>
      </c>
      <c r="I28" s="64">
        <v>346782751</v>
      </c>
      <c r="J28" s="29">
        <f t="shared" si="2"/>
        <v>8.30721122336159</v>
      </c>
      <c r="K28" s="30">
        <f t="shared" si="3"/>
        <v>-1.097743082305148</v>
      </c>
      <c r="L28" s="83">
        <v>40744601</v>
      </c>
      <c r="M28" s="84">
        <v>132488678</v>
      </c>
      <c r="N28" s="31">
        <f t="shared" si="4"/>
        <v>62.62620905282641</v>
      </c>
      <c r="O28" s="30">
        <f t="shared" si="5"/>
        <v>-2.491514029598816</v>
      </c>
      <c r="P28" s="5"/>
      <c r="Q28" s="32"/>
    </row>
    <row r="29" spans="1:17" ht="12.75">
      <c r="A29" s="6" t="s">
        <v>16</v>
      </c>
      <c r="B29" s="28" t="s">
        <v>36</v>
      </c>
      <c r="C29" s="62">
        <v>182296215</v>
      </c>
      <c r="D29" s="63">
        <v>169165859</v>
      </c>
      <c r="E29" s="64">
        <f t="shared" si="0"/>
        <v>-13130356</v>
      </c>
      <c r="F29" s="62">
        <v>188414346</v>
      </c>
      <c r="G29" s="63">
        <v>127890481</v>
      </c>
      <c r="H29" s="64">
        <f t="shared" si="1"/>
        <v>-60523865</v>
      </c>
      <c r="I29" s="64">
        <v>92789359</v>
      </c>
      <c r="J29" s="29">
        <f t="shared" si="2"/>
        <v>-7.202758433574719</v>
      </c>
      <c r="K29" s="30">
        <f t="shared" si="3"/>
        <v>-32.122747702024775</v>
      </c>
      <c r="L29" s="83">
        <v>40744601</v>
      </c>
      <c r="M29" s="84">
        <v>132488678</v>
      </c>
      <c r="N29" s="31">
        <f t="shared" si="4"/>
        <v>-32.22600216406586</v>
      </c>
      <c r="O29" s="30">
        <f t="shared" si="5"/>
        <v>-45.68229218801625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40744601</v>
      </c>
      <c r="M30" s="84">
        <v>132488678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153654647</v>
      </c>
      <c r="D31" s="63">
        <v>160167056</v>
      </c>
      <c r="E31" s="64">
        <f t="shared" si="0"/>
        <v>6512409</v>
      </c>
      <c r="F31" s="62">
        <v>176636653</v>
      </c>
      <c r="G31" s="63">
        <v>134072892</v>
      </c>
      <c r="H31" s="64">
        <f t="shared" si="1"/>
        <v>-42563761</v>
      </c>
      <c r="I31" s="64">
        <v>175523940</v>
      </c>
      <c r="J31" s="29">
        <f t="shared" si="2"/>
        <v>4.238341714455275</v>
      </c>
      <c r="K31" s="30">
        <f t="shared" si="3"/>
        <v>-24.096788677262808</v>
      </c>
      <c r="L31" s="83">
        <v>40744601</v>
      </c>
      <c r="M31" s="84">
        <v>132488678</v>
      </c>
      <c r="N31" s="31">
        <f t="shared" si="4"/>
        <v>15.98348944440516</v>
      </c>
      <c r="O31" s="30">
        <f t="shared" si="5"/>
        <v>-32.12633837285326</v>
      </c>
      <c r="P31" s="5"/>
      <c r="Q31" s="32"/>
    </row>
    <row r="32" spans="1:17" ht="12.75">
      <c r="A32" s="6" t="s">
        <v>16</v>
      </c>
      <c r="B32" s="28" t="s">
        <v>39</v>
      </c>
      <c r="C32" s="62">
        <v>537145749</v>
      </c>
      <c r="D32" s="63">
        <v>558991498</v>
      </c>
      <c r="E32" s="64">
        <f t="shared" si="0"/>
        <v>21845749</v>
      </c>
      <c r="F32" s="62">
        <v>457799516</v>
      </c>
      <c r="G32" s="63">
        <v>696676794</v>
      </c>
      <c r="H32" s="64">
        <f t="shared" si="1"/>
        <v>238877278</v>
      </c>
      <c r="I32" s="64">
        <v>631235965</v>
      </c>
      <c r="J32" s="29">
        <f t="shared" si="2"/>
        <v>4.067005843510827</v>
      </c>
      <c r="K32" s="30">
        <f t="shared" si="3"/>
        <v>52.17945184546679</v>
      </c>
      <c r="L32" s="83">
        <v>40744601</v>
      </c>
      <c r="M32" s="84">
        <v>132488678</v>
      </c>
      <c r="N32" s="31">
        <f t="shared" si="4"/>
        <v>53.616303666834284</v>
      </c>
      <c r="O32" s="30">
        <f t="shared" si="5"/>
        <v>180.30014459046834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1180261053</v>
      </c>
      <c r="D33" s="81">
        <v>1221005654</v>
      </c>
      <c r="E33" s="82">
        <f t="shared" si="0"/>
        <v>40744601</v>
      </c>
      <c r="F33" s="80">
        <v>1123556031</v>
      </c>
      <c r="G33" s="81">
        <v>1256044709</v>
      </c>
      <c r="H33" s="82">
        <f t="shared" si="1"/>
        <v>132488678</v>
      </c>
      <c r="I33" s="82">
        <v>1246332015</v>
      </c>
      <c r="J33" s="57">
        <f t="shared" si="2"/>
        <v>3.452168560204113</v>
      </c>
      <c r="K33" s="58">
        <f t="shared" si="3"/>
        <v>11.79190662009806</v>
      </c>
      <c r="L33" s="95">
        <v>40744601</v>
      </c>
      <c r="M33" s="96">
        <v>132488678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6422940215</v>
      </c>
      <c r="D8" s="63">
        <v>6681352036</v>
      </c>
      <c r="E8" s="64">
        <f>$D8-$C8</f>
        <v>258411821</v>
      </c>
      <c r="F8" s="62">
        <v>6718395467</v>
      </c>
      <c r="G8" s="63">
        <v>6961968825</v>
      </c>
      <c r="H8" s="64">
        <f>$G8-$F8</f>
        <v>243573358</v>
      </c>
      <c r="I8" s="64">
        <v>7268295459</v>
      </c>
      <c r="J8" s="29">
        <f>IF(($C8=0),0,(($E8/$C8)*100))</f>
        <v>4.023263682207573</v>
      </c>
      <c r="K8" s="30">
        <f>IF(($F8=0),0,(($H8/$F8)*100))</f>
        <v>3.625469194190858</v>
      </c>
      <c r="L8" s="83">
        <v>-2127867463</v>
      </c>
      <c r="M8" s="84">
        <v>-2735283768</v>
      </c>
      <c r="N8" s="31">
        <f>IF(($L8=0),0,(($E8/$L8)*100))</f>
        <v>-12.144169009270668</v>
      </c>
      <c r="O8" s="30">
        <f>IF(($M8=0),0,(($H8/$M8)*100))</f>
        <v>-8.904866136726184</v>
      </c>
      <c r="P8" s="5"/>
      <c r="Q8" s="32"/>
    </row>
    <row r="9" spans="1:17" ht="12.75">
      <c r="A9" s="2" t="s">
        <v>16</v>
      </c>
      <c r="B9" s="28" t="s">
        <v>19</v>
      </c>
      <c r="C9" s="62">
        <v>28285905477</v>
      </c>
      <c r="D9" s="63">
        <v>26557357613</v>
      </c>
      <c r="E9" s="64">
        <f>$D9-$C9</f>
        <v>-1728547864</v>
      </c>
      <c r="F9" s="62">
        <v>30861400584</v>
      </c>
      <c r="G9" s="63">
        <v>28900599404</v>
      </c>
      <c r="H9" s="64">
        <f>$G9-$F9</f>
        <v>-1960801180</v>
      </c>
      <c r="I9" s="64">
        <v>31450297841</v>
      </c>
      <c r="J9" s="29">
        <f>IF(($C9=0),0,(($E9/$C9)*100))</f>
        <v>-6.110986496103251</v>
      </c>
      <c r="K9" s="30">
        <f>IF(($F9=0),0,(($H9/$F9)*100))</f>
        <v>-6.353571590709242</v>
      </c>
      <c r="L9" s="83">
        <v>-2127867463</v>
      </c>
      <c r="M9" s="84">
        <v>-2735283768</v>
      </c>
      <c r="N9" s="31">
        <f>IF(($L9=0),0,(($E9/$L9)*100))</f>
        <v>81.23381244633468</v>
      </c>
      <c r="O9" s="30">
        <f>IF(($M9=0),0,(($H9/$M9)*100))</f>
        <v>71.68547566944798</v>
      </c>
      <c r="P9" s="5"/>
      <c r="Q9" s="32"/>
    </row>
    <row r="10" spans="1:17" ht="12.75">
      <c r="A10" s="2" t="s">
        <v>16</v>
      </c>
      <c r="B10" s="28" t="s">
        <v>20</v>
      </c>
      <c r="C10" s="62">
        <v>10354646225</v>
      </c>
      <c r="D10" s="63">
        <v>9696914805</v>
      </c>
      <c r="E10" s="64">
        <f aca="true" t="shared" si="0" ref="E10:E33">$D10-$C10</f>
        <v>-657731420</v>
      </c>
      <c r="F10" s="62">
        <v>11253079299</v>
      </c>
      <c r="G10" s="63">
        <v>10235023353</v>
      </c>
      <c r="H10" s="64">
        <f aca="true" t="shared" si="1" ref="H10:H33">$G10-$F10</f>
        <v>-1018055946</v>
      </c>
      <c r="I10" s="64">
        <v>10554514998</v>
      </c>
      <c r="J10" s="29">
        <f aca="true" t="shared" si="2" ref="J10:J33">IF(($C10=0),0,(($E10/$C10)*100))</f>
        <v>-6.352041447944303</v>
      </c>
      <c r="K10" s="30">
        <f aca="true" t="shared" si="3" ref="K10:K33">IF(($F10=0),0,(($H10/$F10)*100))</f>
        <v>-9.046909907499444</v>
      </c>
      <c r="L10" s="83">
        <v>-2127867463</v>
      </c>
      <c r="M10" s="84">
        <v>-2735283768</v>
      </c>
      <c r="N10" s="31">
        <f aca="true" t="shared" si="4" ref="N10:N33">IF(($L10=0),0,(($E10/$L10)*100))</f>
        <v>30.910356562935988</v>
      </c>
      <c r="O10" s="30">
        <f aca="true" t="shared" si="5" ref="O10:O33">IF(($M10=0),0,(($H10/$M10)*100))</f>
        <v>37.2193904672782</v>
      </c>
      <c r="P10" s="5"/>
      <c r="Q10" s="32"/>
    </row>
    <row r="11" spans="1:17" ht="16.5">
      <c r="A11" s="6" t="s">
        <v>16</v>
      </c>
      <c r="B11" s="33" t="s">
        <v>21</v>
      </c>
      <c r="C11" s="65">
        <v>45063491917</v>
      </c>
      <c r="D11" s="66">
        <v>42935624454</v>
      </c>
      <c r="E11" s="67">
        <f t="shared" si="0"/>
        <v>-2127867463</v>
      </c>
      <c r="F11" s="65">
        <v>48832875350</v>
      </c>
      <c r="G11" s="66">
        <v>46097591582</v>
      </c>
      <c r="H11" s="67">
        <f t="shared" si="1"/>
        <v>-2735283768</v>
      </c>
      <c r="I11" s="67">
        <v>49273108298</v>
      </c>
      <c r="J11" s="34">
        <f t="shared" si="2"/>
        <v>-4.72193203961913</v>
      </c>
      <c r="K11" s="35">
        <f t="shared" si="3"/>
        <v>-5.601316220671818</v>
      </c>
      <c r="L11" s="85">
        <v>-2127867463</v>
      </c>
      <c r="M11" s="86">
        <v>-2735283768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10589143831</v>
      </c>
      <c r="D13" s="63">
        <v>10261652212</v>
      </c>
      <c r="E13" s="64">
        <f t="shared" si="0"/>
        <v>-327491619</v>
      </c>
      <c r="F13" s="62">
        <v>11484774776</v>
      </c>
      <c r="G13" s="63">
        <v>11109632676</v>
      </c>
      <c r="H13" s="64">
        <f t="shared" si="1"/>
        <v>-375142100</v>
      </c>
      <c r="I13" s="64">
        <v>11777798128</v>
      </c>
      <c r="J13" s="29">
        <f t="shared" si="2"/>
        <v>-3.0927110276966827</v>
      </c>
      <c r="K13" s="30">
        <f t="shared" si="3"/>
        <v>-3.2664297499672625</v>
      </c>
      <c r="L13" s="83">
        <v>-2501392076</v>
      </c>
      <c r="M13" s="84">
        <v>-3118408820</v>
      </c>
      <c r="N13" s="31">
        <f t="shared" si="4"/>
        <v>13.092374527854705</v>
      </c>
      <c r="O13" s="30">
        <f t="shared" si="5"/>
        <v>12.02992043871913</v>
      </c>
      <c r="P13" s="5"/>
      <c r="Q13" s="32"/>
    </row>
    <row r="14" spans="1:17" ht="12.75">
      <c r="A14" s="2" t="s">
        <v>16</v>
      </c>
      <c r="B14" s="28" t="s">
        <v>24</v>
      </c>
      <c r="C14" s="62">
        <v>3386998276</v>
      </c>
      <c r="D14" s="63">
        <v>3386510775</v>
      </c>
      <c r="E14" s="64">
        <f t="shared" si="0"/>
        <v>-487501</v>
      </c>
      <c r="F14" s="62">
        <v>3525024372</v>
      </c>
      <c r="G14" s="63">
        <v>3539291128</v>
      </c>
      <c r="H14" s="64">
        <f t="shared" si="1"/>
        <v>14266756</v>
      </c>
      <c r="I14" s="64">
        <v>3624808534</v>
      </c>
      <c r="J14" s="29">
        <f t="shared" si="2"/>
        <v>-0.014393305230014235</v>
      </c>
      <c r="K14" s="30">
        <f t="shared" si="3"/>
        <v>0.40472786836096236</v>
      </c>
      <c r="L14" s="83">
        <v>-2501392076</v>
      </c>
      <c r="M14" s="84">
        <v>-3118408820</v>
      </c>
      <c r="N14" s="31">
        <f t="shared" si="4"/>
        <v>0.0194891878277462</v>
      </c>
      <c r="O14" s="30">
        <f t="shared" si="5"/>
        <v>-0.45750114316313406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-2501392076</v>
      </c>
      <c r="M15" s="84">
        <v>-3118408820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13413439018</v>
      </c>
      <c r="D16" s="63">
        <v>14224084756</v>
      </c>
      <c r="E16" s="64">
        <f t="shared" si="0"/>
        <v>810645738</v>
      </c>
      <c r="F16" s="62">
        <v>14338966311</v>
      </c>
      <c r="G16" s="63">
        <v>15490028299</v>
      </c>
      <c r="H16" s="64">
        <f t="shared" si="1"/>
        <v>1151061988</v>
      </c>
      <c r="I16" s="64">
        <v>16868640817</v>
      </c>
      <c r="J16" s="29">
        <f t="shared" si="2"/>
        <v>6.043533928265256</v>
      </c>
      <c r="K16" s="30">
        <f t="shared" si="3"/>
        <v>8.027510233544339</v>
      </c>
      <c r="L16" s="83">
        <v>-2501392076</v>
      </c>
      <c r="M16" s="84">
        <v>-3118408820</v>
      </c>
      <c r="N16" s="31">
        <f t="shared" si="4"/>
        <v>-32.40778388073857</v>
      </c>
      <c r="O16" s="30">
        <f t="shared" si="5"/>
        <v>-36.91183723627359</v>
      </c>
      <c r="P16" s="5"/>
      <c r="Q16" s="32"/>
    </row>
    <row r="17" spans="1:17" ht="12.75">
      <c r="A17" s="2" t="s">
        <v>16</v>
      </c>
      <c r="B17" s="28" t="s">
        <v>26</v>
      </c>
      <c r="C17" s="62">
        <v>17789195905</v>
      </c>
      <c r="D17" s="63">
        <v>14805137211</v>
      </c>
      <c r="E17" s="64">
        <f t="shared" si="0"/>
        <v>-2984058694</v>
      </c>
      <c r="F17" s="62">
        <v>19598431875</v>
      </c>
      <c r="G17" s="63">
        <v>15689836411</v>
      </c>
      <c r="H17" s="64">
        <f t="shared" si="1"/>
        <v>-3908595464</v>
      </c>
      <c r="I17" s="64">
        <v>16721243118</v>
      </c>
      <c r="J17" s="41">
        <f t="shared" si="2"/>
        <v>-16.77455636519958</v>
      </c>
      <c r="K17" s="30">
        <f t="shared" si="3"/>
        <v>-19.943409191762186</v>
      </c>
      <c r="L17" s="87">
        <v>-2501392076</v>
      </c>
      <c r="M17" s="84">
        <v>-3118408820</v>
      </c>
      <c r="N17" s="31">
        <f t="shared" si="4"/>
        <v>119.29592016505612</v>
      </c>
      <c r="O17" s="30">
        <f t="shared" si="5"/>
        <v>125.3394179407176</v>
      </c>
      <c r="P17" s="5"/>
      <c r="Q17" s="32"/>
    </row>
    <row r="18" spans="1:17" ht="16.5">
      <c r="A18" s="2" t="s">
        <v>16</v>
      </c>
      <c r="B18" s="33" t="s">
        <v>27</v>
      </c>
      <c r="C18" s="65">
        <v>45178777030</v>
      </c>
      <c r="D18" s="66">
        <v>42677384954</v>
      </c>
      <c r="E18" s="67">
        <f t="shared" si="0"/>
        <v>-2501392076</v>
      </c>
      <c r="F18" s="65">
        <v>48947197334</v>
      </c>
      <c r="G18" s="66">
        <v>45828788514</v>
      </c>
      <c r="H18" s="67">
        <f t="shared" si="1"/>
        <v>-3118408820</v>
      </c>
      <c r="I18" s="67">
        <v>48992490597</v>
      </c>
      <c r="J18" s="42">
        <f t="shared" si="2"/>
        <v>-5.536652916343893</v>
      </c>
      <c r="K18" s="35">
        <f t="shared" si="3"/>
        <v>-6.370965019142928</v>
      </c>
      <c r="L18" s="88">
        <v>-2501392076</v>
      </c>
      <c r="M18" s="86">
        <v>-3118408820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-115285113</v>
      </c>
      <c r="D19" s="72">
        <v>258239500</v>
      </c>
      <c r="E19" s="73">
        <f t="shared" si="0"/>
        <v>373524613</v>
      </c>
      <c r="F19" s="74">
        <v>-114321984</v>
      </c>
      <c r="G19" s="75">
        <v>268803068</v>
      </c>
      <c r="H19" s="76">
        <f t="shared" si="1"/>
        <v>383125052</v>
      </c>
      <c r="I19" s="76">
        <v>280617701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1724523796</v>
      </c>
      <c r="D22" s="63">
        <v>1496613309</v>
      </c>
      <c r="E22" s="64">
        <f t="shared" si="0"/>
        <v>-227910487</v>
      </c>
      <c r="F22" s="62">
        <v>1721645436</v>
      </c>
      <c r="G22" s="63">
        <v>1342596355</v>
      </c>
      <c r="H22" s="64">
        <f t="shared" si="1"/>
        <v>-379049081</v>
      </c>
      <c r="I22" s="64">
        <v>1311097133</v>
      </c>
      <c r="J22" s="29">
        <f t="shared" si="2"/>
        <v>-13.215850516451788</v>
      </c>
      <c r="K22" s="30">
        <f t="shared" si="3"/>
        <v>-22.016675040864804</v>
      </c>
      <c r="L22" s="83">
        <v>-460603758</v>
      </c>
      <c r="M22" s="84">
        <v>-482779160</v>
      </c>
      <c r="N22" s="31">
        <f t="shared" si="4"/>
        <v>49.48081361507259</v>
      </c>
      <c r="O22" s="30">
        <f t="shared" si="5"/>
        <v>78.51396920281314</v>
      </c>
      <c r="P22" s="5"/>
      <c r="Q22" s="32"/>
    </row>
    <row r="23" spans="1:17" ht="12.75">
      <c r="A23" s="6" t="s">
        <v>16</v>
      </c>
      <c r="B23" s="28" t="s">
        <v>31</v>
      </c>
      <c r="C23" s="62">
        <v>799552427</v>
      </c>
      <c r="D23" s="63">
        <v>437637799</v>
      </c>
      <c r="E23" s="64">
        <f t="shared" si="0"/>
        <v>-361914628</v>
      </c>
      <c r="F23" s="62">
        <v>852784233</v>
      </c>
      <c r="G23" s="63">
        <v>495893373</v>
      </c>
      <c r="H23" s="64">
        <f t="shared" si="1"/>
        <v>-356890860</v>
      </c>
      <c r="I23" s="64">
        <v>551108056</v>
      </c>
      <c r="J23" s="29">
        <f t="shared" si="2"/>
        <v>-45.264652545417135</v>
      </c>
      <c r="K23" s="30">
        <f t="shared" si="3"/>
        <v>-41.85007721642527</v>
      </c>
      <c r="L23" s="83">
        <v>-460603758</v>
      </c>
      <c r="M23" s="84">
        <v>-482779160</v>
      </c>
      <c r="N23" s="31">
        <f t="shared" si="4"/>
        <v>78.57396335007756</v>
      </c>
      <c r="O23" s="30">
        <f t="shared" si="5"/>
        <v>73.92424726866835</v>
      </c>
      <c r="P23" s="5"/>
      <c r="Q23" s="32"/>
    </row>
    <row r="24" spans="1:17" ht="12.75">
      <c r="A24" s="6" t="s">
        <v>16</v>
      </c>
      <c r="B24" s="28" t="s">
        <v>32</v>
      </c>
      <c r="C24" s="62">
        <v>2018163119</v>
      </c>
      <c r="D24" s="63">
        <v>2147384476</v>
      </c>
      <c r="E24" s="64">
        <f t="shared" si="0"/>
        <v>129221357</v>
      </c>
      <c r="F24" s="62">
        <v>1946213664</v>
      </c>
      <c r="G24" s="63">
        <v>2199374445</v>
      </c>
      <c r="H24" s="64">
        <f t="shared" si="1"/>
        <v>253160781</v>
      </c>
      <c r="I24" s="64">
        <v>2248629346</v>
      </c>
      <c r="J24" s="29">
        <f t="shared" si="2"/>
        <v>6.4029193568867315</v>
      </c>
      <c r="K24" s="30">
        <f t="shared" si="3"/>
        <v>13.00786165891393</v>
      </c>
      <c r="L24" s="83">
        <v>-460603758</v>
      </c>
      <c r="M24" s="84">
        <v>-482779160</v>
      </c>
      <c r="N24" s="31">
        <f t="shared" si="4"/>
        <v>-28.054776965150165</v>
      </c>
      <c r="O24" s="30">
        <f t="shared" si="5"/>
        <v>-52.43821647148149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-460603758</v>
      </c>
      <c r="M25" s="84">
        <v>-482779160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4542239342</v>
      </c>
      <c r="D26" s="66">
        <v>4081635584</v>
      </c>
      <c r="E26" s="67">
        <f t="shared" si="0"/>
        <v>-460603758</v>
      </c>
      <c r="F26" s="65">
        <v>4520643333</v>
      </c>
      <c r="G26" s="66">
        <v>4037864173</v>
      </c>
      <c r="H26" s="67">
        <f t="shared" si="1"/>
        <v>-482779160</v>
      </c>
      <c r="I26" s="67">
        <v>4110834535</v>
      </c>
      <c r="J26" s="42">
        <f t="shared" si="2"/>
        <v>-10.140455474043577</v>
      </c>
      <c r="K26" s="35">
        <f t="shared" si="3"/>
        <v>-10.679434859985227</v>
      </c>
      <c r="L26" s="88">
        <v>-460603758</v>
      </c>
      <c r="M26" s="86">
        <v>-482779160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679750000</v>
      </c>
      <c r="D28" s="63">
        <v>598433272</v>
      </c>
      <c r="E28" s="64">
        <f t="shared" si="0"/>
        <v>-81316728</v>
      </c>
      <c r="F28" s="62">
        <v>528217593</v>
      </c>
      <c r="G28" s="63">
        <v>426500000</v>
      </c>
      <c r="H28" s="64">
        <f t="shared" si="1"/>
        <v>-101717593</v>
      </c>
      <c r="I28" s="64">
        <v>459000000</v>
      </c>
      <c r="J28" s="29">
        <f t="shared" si="2"/>
        <v>-11.962740419271793</v>
      </c>
      <c r="K28" s="30">
        <f t="shared" si="3"/>
        <v>-19.256759780055262</v>
      </c>
      <c r="L28" s="83">
        <v>-460603758</v>
      </c>
      <c r="M28" s="84">
        <v>-482779160</v>
      </c>
      <c r="N28" s="31">
        <f t="shared" si="4"/>
        <v>17.654377887207772</v>
      </c>
      <c r="O28" s="30">
        <f t="shared" si="5"/>
        <v>21.06917643255355</v>
      </c>
      <c r="P28" s="5"/>
      <c r="Q28" s="32"/>
    </row>
    <row r="29" spans="1:17" ht="12.75">
      <c r="A29" s="6" t="s">
        <v>16</v>
      </c>
      <c r="B29" s="28" t="s">
        <v>36</v>
      </c>
      <c r="C29" s="62">
        <v>376285600</v>
      </c>
      <c r="D29" s="63">
        <v>345449784</v>
      </c>
      <c r="E29" s="64">
        <f t="shared" si="0"/>
        <v>-30835816</v>
      </c>
      <c r="F29" s="62">
        <v>420237600</v>
      </c>
      <c r="G29" s="63">
        <v>376675000</v>
      </c>
      <c r="H29" s="64">
        <f t="shared" si="1"/>
        <v>-43562600</v>
      </c>
      <c r="I29" s="64">
        <v>378650000</v>
      </c>
      <c r="J29" s="29">
        <f t="shared" si="2"/>
        <v>-8.194790340103369</v>
      </c>
      <c r="K29" s="30">
        <f t="shared" si="3"/>
        <v>-10.366183321054566</v>
      </c>
      <c r="L29" s="83">
        <v>-460603758</v>
      </c>
      <c r="M29" s="84">
        <v>-482779160</v>
      </c>
      <c r="N29" s="31">
        <f t="shared" si="4"/>
        <v>6.694651414459367</v>
      </c>
      <c r="O29" s="30">
        <f t="shared" si="5"/>
        <v>9.023297525932977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-460603758</v>
      </c>
      <c r="M30" s="84">
        <v>-482779160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605362304</v>
      </c>
      <c r="D31" s="63">
        <v>554958794</v>
      </c>
      <c r="E31" s="64">
        <f t="shared" si="0"/>
        <v>-50403510</v>
      </c>
      <c r="F31" s="62">
        <v>630096000</v>
      </c>
      <c r="G31" s="63">
        <v>577169940</v>
      </c>
      <c r="H31" s="64">
        <f t="shared" si="1"/>
        <v>-52926060</v>
      </c>
      <c r="I31" s="64">
        <v>546362253</v>
      </c>
      <c r="J31" s="29">
        <f t="shared" si="2"/>
        <v>-8.326172552693336</v>
      </c>
      <c r="K31" s="30">
        <f t="shared" si="3"/>
        <v>-8.399681953226175</v>
      </c>
      <c r="L31" s="83">
        <v>-460603758</v>
      </c>
      <c r="M31" s="84">
        <v>-482779160</v>
      </c>
      <c r="N31" s="31">
        <f t="shared" si="4"/>
        <v>10.942922007162608</v>
      </c>
      <c r="O31" s="30">
        <f t="shared" si="5"/>
        <v>10.962788866031417</v>
      </c>
      <c r="P31" s="5"/>
      <c r="Q31" s="32"/>
    </row>
    <row r="32" spans="1:17" ht="12.75">
      <c r="A32" s="6" t="s">
        <v>16</v>
      </c>
      <c r="B32" s="28" t="s">
        <v>39</v>
      </c>
      <c r="C32" s="62">
        <v>2880841438</v>
      </c>
      <c r="D32" s="63">
        <v>2582793734</v>
      </c>
      <c r="E32" s="64">
        <f t="shared" si="0"/>
        <v>-298047704</v>
      </c>
      <c r="F32" s="62">
        <v>2942092140</v>
      </c>
      <c r="G32" s="63">
        <v>2657519233</v>
      </c>
      <c r="H32" s="64">
        <f t="shared" si="1"/>
        <v>-284572907</v>
      </c>
      <c r="I32" s="64">
        <v>2726822282</v>
      </c>
      <c r="J32" s="29">
        <f t="shared" si="2"/>
        <v>-10.34585590406243</v>
      </c>
      <c r="K32" s="30">
        <f t="shared" si="3"/>
        <v>-9.672467531897217</v>
      </c>
      <c r="L32" s="83">
        <v>-460603758</v>
      </c>
      <c r="M32" s="84">
        <v>-482779160</v>
      </c>
      <c r="N32" s="31">
        <f t="shared" si="4"/>
        <v>64.70804869117025</v>
      </c>
      <c r="O32" s="30">
        <f t="shared" si="5"/>
        <v>58.944737175482054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4542239342</v>
      </c>
      <c r="D33" s="81">
        <v>4081635584</v>
      </c>
      <c r="E33" s="82">
        <f t="shared" si="0"/>
        <v>-460603758</v>
      </c>
      <c r="F33" s="80">
        <v>4520643333</v>
      </c>
      <c r="G33" s="81">
        <v>4037864173</v>
      </c>
      <c r="H33" s="82">
        <f t="shared" si="1"/>
        <v>-482779160</v>
      </c>
      <c r="I33" s="82">
        <v>4110834535</v>
      </c>
      <c r="J33" s="57">
        <f t="shared" si="2"/>
        <v>-10.140455474043577</v>
      </c>
      <c r="K33" s="58">
        <f t="shared" si="3"/>
        <v>-10.679434859985227</v>
      </c>
      <c r="L33" s="95">
        <v>-460603758</v>
      </c>
      <c r="M33" s="96">
        <v>-482779160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13796493000</v>
      </c>
      <c r="D8" s="63">
        <v>13479332640</v>
      </c>
      <c r="E8" s="64">
        <f>$D8-$C8</f>
        <v>-317160360</v>
      </c>
      <c r="F8" s="62">
        <v>14417335744</v>
      </c>
      <c r="G8" s="63">
        <v>14072423277</v>
      </c>
      <c r="H8" s="64">
        <f>$G8-$F8</f>
        <v>-344912467</v>
      </c>
      <c r="I8" s="64">
        <v>14705682324</v>
      </c>
      <c r="J8" s="29">
        <f>IF(($C8=0),0,(($E8/$C8)*100))</f>
        <v>-2.2988476854226647</v>
      </c>
      <c r="K8" s="30">
        <f>IF(($F8=0),0,(($H8/$F8)*100))</f>
        <v>-2.392345389775228</v>
      </c>
      <c r="L8" s="83">
        <v>-7269107019</v>
      </c>
      <c r="M8" s="84">
        <v>-7293665964</v>
      </c>
      <c r="N8" s="31">
        <f>IF(($L8=0),0,(($E8/$L8)*100))</f>
        <v>4.363126848607482</v>
      </c>
      <c r="O8" s="30">
        <f>IF(($M8=0),0,(($H8/$M8)*100))</f>
        <v>4.728931496210758</v>
      </c>
      <c r="P8" s="5"/>
      <c r="Q8" s="32"/>
    </row>
    <row r="9" spans="1:17" ht="12.75">
      <c r="A9" s="2" t="s">
        <v>16</v>
      </c>
      <c r="B9" s="28" t="s">
        <v>19</v>
      </c>
      <c r="C9" s="62">
        <v>34191601223</v>
      </c>
      <c r="D9" s="63">
        <v>36859015187</v>
      </c>
      <c r="E9" s="64">
        <f>$D9-$C9</f>
        <v>2667413964</v>
      </c>
      <c r="F9" s="62">
        <v>36463077662</v>
      </c>
      <c r="G9" s="63">
        <v>40117265258</v>
      </c>
      <c r="H9" s="64">
        <f>$G9-$F9</f>
        <v>3654187596</v>
      </c>
      <c r="I9" s="64">
        <v>42854672223</v>
      </c>
      <c r="J9" s="29">
        <f>IF(($C9=0),0,(($E9/$C9)*100))</f>
        <v>7.8013718825361265</v>
      </c>
      <c r="K9" s="30">
        <f>IF(($F9=0),0,(($H9/$F9)*100))</f>
        <v>10.021610435282078</v>
      </c>
      <c r="L9" s="83">
        <v>-7269107019</v>
      </c>
      <c r="M9" s="84">
        <v>-7293665964</v>
      </c>
      <c r="N9" s="31">
        <f>IF(($L9=0),0,(($E9/$L9)*100))</f>
        <v>-36.695208325147924</v>
      </c>
      <c r="O9" s="30">
        <f>IF(($M9=0),0,(($H9/$M9)*100))</f>
        <v>-50.10083562965868</v>
      </c>
      <c r="P9" s="5"/>
      <c r="Q9" s="32"/>
    </row>
    <row r="10" spans="1:17" ht="12.75">
      <c r="A10" s="2" t="s">
        <v>16</v>
      </c>
      <c r="B10" s="28" t="s">
        <v>20</v>
      </c>
      <c r="C10" s="62">
        <v>25127798751</v>
      </c>
      <c r="D10" s="63">
        <v>15508438128</v>
      </c>
      <c r="E10" s="64">
        <f aca="true" t="shared" si="0" ref="E10:E33">$D10-$C10</f>
        <v>-9619360623</v>
      </c>
      <c r="F10" s="62">
        <v>26400153996</v>
      </c>
      <c r="G10" s="63">
        <v>15797212903</v>
      </c>
      <c r="H10" s="64">
        <f aca="true" t="shared" si="1" ref="H10:H33">$G10-$F10</f>
        <v>-10602941093</v>
      </c>
      <c r="I10" s="64">
        <v>16213172120</v>
      </c>
      <c r="J10" s="29">
        <f aca="true" t="shared" si="2" ref="J10:J33">IF(($C10=0),0,(($E10/$C10)*100))</f>
        <v>-38.28174810822688</v>
      </c>
      <c r="K10" s="30">
        <f aca="true" t="shared" si="3" ref="K10:K33">IF(($F10=0),0,(($H10/$F10)*100))</f>
        <v>-40.16242138059686</v>
      </c>
      <c r="L10" s="83">
        <v>-7269107019</v>
      </c>
      <c r="M10" s="84">
        <v>-7293665964</v>
      </c>
      <c r="N10" s="31">
        <f aca="true" t="shared" si="4" ref="N10:N33">IF(($L10=0),0,(($E10/$L10)*100))</f>
        <v>132.33208147654042</v>
      </c>
      <c r="O10" s="30">
        <f aca="true" t="shared" si="5" ref="O10:O33">IF(($M10=0),0,(($H10/$M10)*100))</f>
        <v>145.3719041334479</v>
      </c>
      <c r="P10" s="5"/>
      <c r="Q10" s="32"/>
    </row>
    <row r="11" spans="1:17" ht="16.5">
      <c r="A11" s="6" t="s">
        <v>16</v>
      </c>
      <c r="B11" s="33" t="s">
        <v>21</v>
      </c>
      <c r="C11" s="65">
        <v>73115892974</v>
      </c>
      <c r="D11" s="66">
        <v>65846785955</v>
      </c>
      <c r="E11" s="67">
        <f t="shared" si="0"/>
        <v>-7269107019</v>
      </c>
      <c r="F11" s="65">
        <v>77280567402</v>
      </c>
      <c r="G11" s="66">
        <v>69986901438</v>
      </c>
      <c r="H11" s="67">
        <f t="shared" si="1"/>
        <v>-7293665964</v>
      </c>
      <c r="I11" s="67">
        <v>73773526667</v>
      </c>
      <c r="J11" s="34">
        <f t="shared" si="2"/>
        <v>-9.941897340411193</v>
      </c>
      <c r="K11" s="35">
        <f t="shared" si="3"/>
        <v>-9.437904261312712</v>
      </c>
      <c r="L11" s="85">
        <v>-7269107019</v>
      </c>
      <c r="M11" s="86">
        <v>-7293665964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16963828179</v>
      </c>
      <c r="D13" s="63">
        <v>17118018968</v>
      </c>
      <c r="E13" s="64">
        <f t="shared" si="0"/>
        <v>154190789</v>
      </c>
      <c r="F13" s="62">
        <v>18064347118</v>
      </c>
      <c r="G13" s="63">
        <v>17874852700</v>
      </c>
      <c r="H13" s="64">
        <f t="shared" si="1"/>
        <v>-189494418</v>
      </c>
      <c r="I13" s="64">
        <v>18679207932</v>
      </c>
      <c r="J13" s="29">
        <f t="shared" si="2"/>
        <v>0.9089386391621033</v>
      </c>
      <c r="K13" s="30">
        <f t="shared" si="3"/>
        <v>-1.0489967711657877</v>
      </c>
      <c r="L13" s="83">
        <v>-6520102931</v>
      </c>
      <c r="M13" s="84">
        <v>-6206091741</v>
      </c>
      <c r="N13" s="31">
        <f t="shared" si="4"/>
        <v>-2.364852068007943</v>
      </c>
      <c r="O13" s="30">
        <f t="shared" si="5"/>
        <v>3.053361534250642</v>
      </c>
      <c r="P13" s="5"/>
      <c r="Q13" s="32"/>
    </row>
    <row r="14" spans="1:17" ht="12.75">
      <c r="A14" s="2" t="s">
        <v>16</v>
      </c>
      <c r="B14" s="28" t="s">
        <v>24</v>
      </c>
      <c r="C14" s="62">
        <v>5633148666</v>
      </c>
      <c r="D14" s="63">
        <v>5183337000</v>
      </c>
      <c r="E14" s="64">
        <f t="shared" si="0"/>
        <v>-449811666</v>
      </c>
      <c r="F14" s="62">
        <v>5982147680</v>
      </c>
      <c r="G14" s="63">
        <v>5432165000</v>
      </c>
      <c r="H14" s="64">
        <f t="shared" si="1"/>
        <v>-549982680</v>
      </c>
      <c r="I14" s="64">
        <v>5704002000</v>
      </c>
      <c r="J14" s="29">
        <f t="shared" si="2"/>
        <v>-7.9850842338837715</v>
      </c>
      <c r="K14" s="30">
        <f t="shared" si="3"/>
        <v>-9.193732910318255</v>
      </c>
      <c r="L14" s="83">
        <v>-6520102931</v>
      </c>
      <c r="M14" s="84">
        <v>-6206091741</v>
      </c>
      <c r="N14" s="31">
        <f t="shared" si="4"/>
        <v>6.898843020734515</v>
      </c>
      <c r="O14" s="30">
        <f t="shared" si="5"/>
        <v>8.861981146146903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-6520102931</v>
      </c>
      <c r="M15" s="84">
        <v>-6206091741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11684530113</v>
      </c>
      <c r="D16" s="63">
        <v>13700478654</v>
      </c>
      <c r="E16" s="64">
        <f t="shared" si="0"/>
        <v>2015948541</v>
      </c>
      <c r="F16" s="62">
        <v>12661815395</v>
      </c>
      <c r="G16" s="63">
        <v>15002474095</v>
      </c>
      <c r="H16" s="64">
        <f t="shared" si="1"/>
        <v>2340658700</v>
      </c>
      <c r="I16" s="64">
        <v>16402362341</v>
      </c>
      <c r="J16" s="29">
        <f t="shared" si="2"/>
        <v>17.253141731023412</v>
      </c>
      <c r="K16" s="30">
        <f t="shared" si="3"/>
        <v>18.485964508093353</v>
      </c>
      <c r="L16" s="83">
        <v>-6520102931</v>
      </c>
      <c r="M16" s="84">
        <v>-6206091741</v>
      </c>
      <c r="N16" s="31">
        <f t="shared" si="4"/>
        <v>-30.91896803369652</v>
      </c>
      <c r="O16" s="30">
        <f t="shared" si="5"/>
        <v>-37.715502729949094</v>
      </c>
      <c r="P16" s="5"/>
      <c r="Q16" s="32"/>
    </row>
    <row r="17" spans="1:17" ht="12.75">
      <c r="A17" s="2" t="s">
        <v>16</v>
      </c>
      <c r="B17" s="28" t="s">
        <v>26</v>
      </c>
      <c r="C17" s="62">
        <v>37601894043</v>
      </c>
      <c r="D17" s="63">
        <v>29361463448</v>
      </c>
      <c r="E17" s="64">
        <f t="shared" si="0"/>
        <v>-8240430595</v>
      </c>
      <c r="F17" s="62">
        <v>38938811257</v>
      </c>
      <c r="G17" s="63">
        <v>31131537914</v>
      </c>
      <c r="H17" s="64">
        <f t="shared" si="1"/>
        <v>-7807273343</v>
      </c>
      <c r="I17" s="64">
        <v>32548730801</v>
      </c>
      <c r="J17" s="41">
        <f t="shared" si="2"/>
        <v>-21.914934884866646</v>
      </c>
      <c r="K17" s="30">
        <f t="shared" si="3"/>
        <v>-20.050107055069617</v>
      </c>
      <c r="L17" s="87">
        <v>-6520102931</v>
      </c>
      <c r="M17" s="84">
        <v>-6206091741</v>
      </c>
      <c r="N17" s="31">
        <f t="shared" si="4"/>
        <v>126.38497708096995</v>
      </c>
      <c r="O17" s="30">
        <f t="shared" si="5"/>
        <v>125.80016004955155</v>
      </c>
      <c r="P17" s="5"/>
      <c r="Q17" s="32"/>
    </row>
    <row r="18" spans="1:17" ht="16.5">
      <c r="A18" s="2" t="s">
        <v>16</v>
      </c>
      <c r="B18" s="33" t="s">
        <v>27</v>
      </c>
      <c r="C18" s="65">
        <v>71883401001</v>
      </c>
      <c r="D18" s="66">
        <v>65363298070</v>
      </c>
      <c r="E18" s="67">
        <f t="shared" si="0"/>
        <v>-6520102931</v>
      </c>
      <c r="F18" s="65">
        <v>75647121450</v>
      </c>
      <c r="G18" s="66">
        <v>69441029709</v>
      </c>
      <c r="H18" s="67">
        <f t="shared" si="1"/>
        <v>-6206091741</v>
      </c>
      <c r="I18" s="67">
        <v>73334303074</v>
      </c>
      <c r="J18" s="42">
        <f t="shared" si="2"/>
        <v>-9.070387377621847</v>
      </c>
      <c r="K18" s="35">
        <f t="shared" si="3"/>
        <v>-8.20400250801612</v>
      </c>
      <c r="L18" s="88">
        <v>-6520102931</v>
      </c>
      <c r="M18" s="86">
        <v>-6206091741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1232491973</v>
      </c>
      <c r="D19" s="72">
        <v>483487885</v>
      </c>
      <c r="E19" s="73">
        <f t="shared" si="0"/>
        <v>-749004088</v>
      </c>
      <c r="F19" s="74">
        <v>1633445952</v>
      </c>
      <c r="G19" s="75">
        <v>545871729</v>
      </c>
      <c r="H19" s="76">
        <f t="shared" si="1"/>
        <v>-1087574223</v>
      </c>
      <c r="I19" s="76">
        <v>439223593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2200750104</v>
      </c>
      <c r="D22" s="63">
        <v>3032000000</v>
      </c>
      <c r="E22" s="64">
        <f t="shared" si="0"/>
        <v>831249896</v>
      </c>
      <c r="F22" s="62">
        <v>2221591001</v>
      </c>
      <c r="G22" s="63">
        <v>2751000000</v>
      </c>
      <c r="H22" s="64">
        <f t="shared" si="1"/>
        <v>529408999</v>
      </c>
      <c r="I22" s="64">
        <v>2594000000</v>
      </c>
      <c r="J22" s="29">
        <f t="shared" si="2"/>
        <v>37.77120784814013</v>
      </c>
      <c r="K22" s="30">
        <f t="shared" si="3"/>
        <v>23.83017390517419</v>
      </c>
      <c r="L22" s="83">
        <v>3131731897</v>
      </c>
      <c r="M22" s="84">
        <v>3110392003</v>
      </c>
      <c r="N22" s="31">
        <f t="shared" si="4"/>
        <v>26.542817946717744</v>
      </c>
      <c r="O22" s="30">
        <f t="shared" si="5"/>
        <v>17.02065201072342</v>
      </c>
      <c r="P22" s="5"/>
      <c r="Q22" s="32"/>
    </row>
    <row r="23" spans="1:17" ht="12.75">
      <c r="A23" s="6" t="s">
        <v>16</v>
      </c>
      <c r="B23" s="28" t="s">
        <v>31</v>
      </c>
      <c r="C23" s="62">
        <v>1476723344</v>
      </c>
      <c r="D23" s="63">
        <v>2600000000</v>
      </c>
      <c r="E23" s="64">
        <f t="shared" si="0"/>
        <v>1123276656</v>
      </c>
      <c r="F23" s="62">
        <v>1285330996</v>
      </c>
      <c r="G23" s="63">
        <v>2671999999</v>
      </c>
      <c r="H23" s="64">
        <f t="shared" si="1"/>
        <v>1386669003</v>
      </c>
      <c r="I23" s="64">
        <v>2949000000</v>
      </c>
      <c r="J23" s="29">
        <f t="shared" si="2"/>
        <v>76.0654770281738</v>
      </c>
      <c r="K23" s="30">
        <f t="shared" si="3"/>
        <v>107.88419537966234</v>
      </c>
      <c r="L23" s="83">
        <v>3131731897</v>
      </c>
      <c r="M23" s="84">
        <v>3110392003</v>
      </c>
      <c r="N23" s="31">
        <f t="shared" si="4"/>
        <v>35.867586784042004</v>
      </c>
      <c r="O23" s="30">
        <f t="shared" si="5"/>
        <v>44.581808391435736</v>
      </c>
      <c r="P23" s="5"/>
      <c r="Q23" s="32"/>
    </row>
    <row r="24" spans="1:17" ht="12.75">
      <c r="A24" s="6" t="s">
        <v>16</v>
      </c>
      <c r="B24" s="28" t="s">
        <v>32</v>
      </c>
      <c r="C24" s="62">
        <v>1348272655</v>
      </c>
      <c r="D24" s="63">
        <v>2525478000</v>
      </c>
      <c r="E24" s="64">
        <f t="shared" si="0"/>
        <v>1177205345</v>
      </c>
      <c r="F24" s="62">
        <v>1926851000</v>
      </c>
      <c r="G24" s="63">
        <v>3121165001</v>
      </c>
      <c r="H24" s="64">
        <f t="shared" si="1"/>
        <v>1194314001</v>
      </c>
      <c r="I24" s="64">
        <v>3259148000</v>
      </c>
      <c r="J24" s="29">
        <f t="shared" si="2"/>
        <v>87.31211306810935</v>
      </c>
      <c r="K24" s="30">
        <f t="shared" si="3"/>
        <v>61.982685791480506</v>
      </c>
      <c r="L24" s="83">
        <v>3131731897</v>
      </c>
      <c r="M24" s="84">
        <v>3110392003</v>
      </c>
      <c r="N24" s="31">
        <f t="shared" si="4"/>
        <v>37.58959526924025</v>
      </c>
      <c r="O24" s="30">
        <f t="shared" si="5"/>
        <v>38.39753959784085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3131731897</v>
      </c>
      <c r="M25" s="84">
        <v>3110392003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5025746103</v>
      </c>
      <c r="D26" s="66">
        <v>8157478000</v>
      </c>
      <c r="E26" s="67">
        <f t="shared" si="0"/>
        <v>3131731897</v>
      </c>
      <c r="F26" s="65">
        <v>5433772997</v>
      </c>
      <c r="G26" s="66">
        <v>8544165000</v>
      </c>
      <c r="H26" s="67">
        <f t="shared" si="1"/>
        <v>3110392003</v>
      </c>
      <c r="I26" s="67">
        <v>8802148000</v>
      </c>
      <c r="J26" s="42">
        <f t="shared" si="2"/>
        <v>62.313770588820375</v>
      </c>
      <c r="K26" s="35">
        <f t="shared" si="3"/>
        <v>57.24184659015486</v>
      </c>
      <c r="L26" s="88">
        <v>3131731897</v>
      </c>
      <c r="M26" s="86">
        <v>3110392003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643475000</v>
      </c>
      <c r="D28" s="63">
        <v>852214000</v>
      </c>
      <c r="E28" s="64">
        <f t="shared" si="0"/>
        <v>208739000</v>
      </c>
      <c r="F28" s="62">
        <v>603350000</v>
      </c>
      <c r="G28" s="63">
        <v>726466000</v>
      </c>
      <c r="H28" s="64">
        <f t="shared" si="1"/>
        <v>123116000</v>
      </c>
      <c r="I28" s="64">
        <v>796400000</v>
      </c>
      <c r="J28" s="29">
        <f t="shared" si="2"/>
        <v>32.4393333074323</v>
      </c>
      <c r="K28" s="30">
        <f t="shared" si="3"/>
        <v>20.405403165658406</v>
      </c>
      <c r="L28" s="83">
        <v>3131731897</v>
      </c>
      <c r="M28" s="84">
        <v>3110392003</v>
      </c>
      <c r="N28" s="31">
        <f t="shared" si="4"/>
        <v>6.665289586249662</v>
      </c>
      <c r="O28" s="30">
        <f t="shared" si="5"/>
        <v>3.958214909286468</v>
      </c>
      <c r="P28" s="5"/>
      <c r="Q28" s="32"/>
    </row>
    <row r="29" spans="1:17" ht="12.75">
      <c r="A29" s="6" t="s">
        <v>16</v>
      </c>
      <c r="B29" s="28" t="s">
        <v>36</v>
      </c>
      <c r="C29" s="62">
        <v>300258000</v>
      </c>
      <c r="D29" s="63">
        <v>934323000</v>
      </c>
      <c r="E29" s="64">
        <f t="shared" si="0"/>
        <v>634065000</v>
      </c>
      <c r="F29" s="62">
        <v>228000000</v>
      </c>
      <c r="G29" s="63">
        <v>945453000</v>
      </c>
      <c r="H29" s="64">
        <f t="shared" si="1"/>
        <v>717453000</v>
      </c>
      <c r="I29" s="64">
        <v>841133000</v>
      </c>
      <c r="J29" s="29">
        <f t="shared" si="2"/>
        <v>211.1733908838399</v>
      </c>
      <c r="K29" s="30">
        <f t="shared" si="3"/>
        <v>314.6723684210526</v>
      </c>
      <c r="L29" s="83">
        <v>3131731897</v>
      </c>
      <c r="M29" s="84">
        <v>3110392003</v>
      </c>
      <c r="N29" s="31">
        <f t="shared" si="4"/>
        <v>20.246464922728347</v>
      </c>
      <c r="O29" s="30">
        <f t="shared" si="5"/>
        <v>23.066320878783458</v>
      </c>
      <c r="P29" s="5"/>
      <c r="Q29" s="32"/>
    </row>
    <row r="30" spans="1:17" ht="12.75">
      <c r="A30" s="6" t="s">
        <v>16</v>
      </c>
      <c r="B30" s="28" t="s">
        <v>37</v>
      </c>
      <c r="C30" s="62">
        <v>504399999</v>
      </c>
      <c r="D30" s="63">
        <v>1404345317</v>
      </c>
      <c r="E30" s="64">
        <f t="shared" si="0"/>
        <v>899945318</v>
      </c>
      <c r="F30" s="62">
        <v>523782001</v>
      </c>
      <c r="G30" s="63">
        <v>1417022898</v>
      </c>
      <c r="H30" s="64">
        <f t="shared" si="1"/>
        <v>893240897</v>
      </c>
      <c r="I30" s="64">
        <v>1803752411</v>
      </c>
      <c r="J30" s="29">
        <f t="shared" si="2"/>
        <v>178.41897695959352</v>
      </c>
      <c r="K30" s="30">
        <f t="shared" si="3"/>
        <v>170.5367682155233</v>
      </c>
      <c r="L30" s="83">
        <v>3131731897</v>
      </c>
      <c r="M30" s="84">
        <v>3110392003</v>
      </c>
      <c r="N30" s="31">
        <f t="shared" si="4"/>
        <v>28.736346136848123</v>
      </c>
      <c r="O30" s="30">
        <f t="shared" si="5"/>
        <v>28.71795246832108</v>
      </c>
      <c r="P30" s="5"/>
      <c r="Q30" s="32"/>
    </row>
    <row r="31" spans="1:17" ht="12.75">
      <c r="A31" s="6" t="s">
        <v>16</v>
      </c>
      <c r="B31" s="28" t="s">
        <v>38</v>
      </c>
      <c r="C31" s="62">
        <v>1372434857</v>
      </c>
      <c r="D31" s="63">
        <v>1660990255</v>
      </c>
      <c r="E31" s="64">
        <f t="shared" si="0"/>
        <v>288555398</v>
      </c>
      <c r="F31" s="62">
        <v>1884991430</v>
      </c>
      <c r="G31" s="63">
        <v>2553463975</v>
      </c>
      <c r="H31" s="64">
        <f t="shared" si="1"/>
        <v>668472545</v>
      </c>
      <c r="I31" s="64">
        <v>2927747014</v>
      </c>
      <c r="J31" s="29">
        <f t="shared" si="2"/>
        <v>21.025070627450553</v>
      </c>
      <c r="K31" s="30">
        <f t="shared" si="3"/>
        <v>35.46289571194496</v>
      </c>
      <c r="L31" s="83">
        <v>3131731897</v>
      </c>
      <c r="M31" s="84">
        <v>3110392003</v>
      </c>
      <c r="N31" s="31">
        <f t="shared" si="4"/>
        <v>9.213924035975676</v>
      </c>
      <c r="O31" s="30">
        <f t="shared" si="5"/>
        <v>21.491585123523095</v>
      </c>
      <c r="P31" s="5"/>
      <c r="Q31" s="32"/>
    </row>
    <row r="32" spans="1:17" ht="12.75">
      <c r="A32" s="6" t="s">
        <v>16</v>
      </c>
      <c r="B32" s="28" t="s">
        <v>39</v>
      </c>
      <c r="C32" s="62">
        <v>2205178247</v>
      </c>
      <c r="D32" s="63">
        <v>3305605428</v>
      </c>
      <c r="E32" s="64">
        <f t="shared" si="0"/>
        <v>1100427181</v>
      </c>
      <c r="F32" s="62">
        <v>2193649566</v>
      </c>
      <c r="G32" s="63">
        <v>2901759127</v>
      </c>
      <c r="H32" s="64">
        <f t="shared" si="1"/>
        <v>708109561</v>
      </c>
      <c r="I32" s="64">
        <v>2433115575</v>
      </c>
      <c r="J32" s="29">
        <f t="shared" si="2"/>
        <v>49.90196064635858</v>
      </c>
      <c r="K32" s="30">
        <f t="shared" si="3"/>
        <v>32.27997634513698</v>
      </c>
      <c r="L32" s="83">
        <v>3131731897</v>
      </c>
      <c r="M32" s="84">
        <v>3110392003</v>
      </c>
      <c r="N32" s="31">
        <f t="shared" si="4"/>
        <v>35.13797531819819</v>
      </c>
      <c r="O32" s="30">
        <f t="shared" si="5"/>
        <v>22.7659266200859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5025746103</v>
      </c>
      <c r="D33" s="81">
        <v>8157478000</v>
      </c>
      <c r="E33" s="82">
        <f t="shared" si="0"/>
        <v>3131731897</v>
      </c>
      <c r="F33" s="80">
        <v>5433772997</v>
      </c>
      <c r="G33" s="81">
        <v>8544165000</v>
      </c>
      <c r="H33" s="82">
        <f t="shared" si="1"/>
        <v>3110392003</v>
      </c>
      <c r="I33" s="82">
        <v>8802148000</v>
      </c>
      <c r="J33" s="57">
        <f t="shared" si="2"/>
        <v>62.313770588820375</v>
      </c>
      <c r="K33" s="58">
        <f t="shared" si="3"/>
        <v>57.24184659015486</v>
      </c>
      <c r="L33" s="95">
        <v>3131731897</v>
      </c>
      <c r="M33" s="96">
        <v>3110392003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8909994486</v>
      </c>
      <c r="D8" s="63">
        <v>8587212147</v>
      </c>
      <c r="E8" s="64">
        <f>$D8-$C8</f>
        <v>-322782339</v>
      </c>
      <c r="F8" s="62">
        <v>9355494212</v>
      </c>
      <c r="G8" s="63">
        <v>9136840384</v>
      </c>
      <c r="H8" s="64">
        <f>$G8-$F8</f>
        <v>-218653828</v>
      </c>
      <c r="I8" s="64">
        <v>9712932078</v>
      </c>
      <c r="J8" s="29">
        <f>IF(($C8=0),0,(($E8/$C8)*100))</f>
        <v>-3.6226996493339914</v>
      </c>
      <c r="K8" s="30">
        <f>IF(($F8=0),0,(($H8/$F8)*100))</f>
        <v>-2.3371702557363516</v>
      </c>
      <c r="L8" s="83">
        <v>-620876794</v>
      </c>
      <c r="M8" s="84">
        <v>-479701650</v>
      </c>
      <c r="N8" s="31">
        <f>IF(($L8=0),0,(($E8/$L8)*100))</f>
        <v>51.98814678198458</v>
      </c>
      <c r="O8" s="30">
        <f>IF(($M8=0),0,(($H8/$M8)*100))</f>
        <v>45.58121240566923</v>
      </c>
      <c r="P8" s="5"/>
      <c r="Q8" s="32"/>
    </row>
    <row r="9" spans="1:17" ht="12.75">
      <c r="A9" s="2" t="s">
        <v>16</v>
      </c>
      <c r="B9" s="28" t="s">
        <v>19</v>
      </c>
      <c r="C9" s="62">
        <v>23287766707</v>
      </c>
      <c r="D9" s="63">
        <v>22883629027</v>
      </c>
      <c r="E9" s="64">
        <f>$D9-$C9</f>
        <v>-404137680</v>
      </c>
      <c r="F9" s="62">
        <v>24438737583</v>
      </c>
      <c r="G9" s="63">
        <v>24024865743</v>
      </c>
      <c r="H9" s="64">
        <f>$G9-$F9</f>
        <v>-413871840</v>
      </c>
      <c r="I9" s="64">
        <v>25464073394</v>
      </c>
      <c r="J9" s="29">
        <f>IF(($C9=0),0,(($E9/$C9)*100))</f>
        <v>-1.735407628755236</v>
      </c>
      <c r="K9" s="30">
        <f>IF(($F9=0),0,(($H9/$F9)*100))</f>
        <v>-1.6935074432318316</v>
      </c>
      <c r="L9" s="83">
        <v>-620876794</v>
      </c>
      <c r="M9" s="84">
        <v>-479701650</v>
      </c>
      <c r="N9" s="31">
        <f>IF(($L9=0),0,(($E9/$L9)*100))</f>
        <v>65.0914455018269</v>
      </c>
      <c r="O9" s="30">
        <f>IF(($M9=0),0,(($H9/$M9)*100))</f>
        <v>86.27692650212899</v>
      </c>
      <c r="P9" s="5"/>
      <c r="Q9" s="32"/>
    </row>
    <row r="10" spans="1:17" ht="12.75">
      <c r="A10" s="2" t="s">
        <v>16</v>
      </c>
      <c r="B10" s="28" t="s">
        <v>20</v>
      </c>
      <c r="C10" s="62">
        <v>7417444192</v>
      </c>
      <c r="D10" s="63">
        <v>7523487417</v>
      </c>
      <c r="E10" s="64">
        <f aca="true" t="shared" si="0" ref="E10:E33">$D10-$C10</f>
        <v>106043225</v>
      </c>
      <c r="F10" s="62">
        <v>7843461201</v>
      </c>
      <c r="G10" s="63">
        <v>7996285219</v>
      </c>
      <c r="H10" s="64">
        <f aca="true" t="shared" si="1" ref="H10:H33">$G10-$F10</f>
        <v>152824018</v>
      </c>
      <c r="I10" s="64">
        <v>8282043030</v>
      </c>
      <c r="J10" s="29">
        <f aca="true" t="shared" si="2" ref="J10:J33">IF(($C10=0),0,(($E10/$C10)*100))</f>
        <v>1.4296464153295783</v>
      </c>
      <c r="K10" s="30">
        <f aca="true" t="shared" si="3" ref="K10:K33">IF(($F10=0),0,(($H10/$F10)*100))</f>
        <v>1.948425753422682</v>
      </c>
      <c r="L10" s="83">
        <v>-620876794</v>
      </c>
      <c r="M10" s="84">
        <v>-479701650</v>
      </c>
      <c r="N10" s="31">
        <f aca="true" t="shared" si="4" ref="N10:N33">IF(($L10=0),0,(($E10/$L10)*100))</f>
        <v>-17.079592283811465</v>
      </c>
      <c r="O10" s="30">
        <f aca="true" t="shared" si="5" ref="O10:O33">IF(($M10=0),0,(($H10/$M10)*100))</f>
        <v>-31.85813890779821</v>
      </c>
      <c r="P10" s="5"/>
      <c r="Q10" s="32"/>
    </row>
    <row r="11" spans="1:17" ht="16.5">
      <c r="A11" s="6" t="s">
        <v>16</v>
      </c>
      <c r="B11" s="33" t="s">
        <v>21</v>
      </c>
      <c r="C11" s="65">
        <v>39615205385</v>
      </c>
      <c r="D11" s="66">
        <v>38994328591</v>
      </c>
      <c r="E11" s="67">
        <f t="shared" si="0"/>
        <v>-620876794</v>
      </c>
      <c r="F11" s="65">
        <v>41637692996</v>
      </c>
      <c r="G11" s="66">
        <v>41157991346</v>
      </c>
      <c r="H11" s="67">
        <f t="shared" si="1"/>
        <v>-479701650</v>
      </c>
      <c r="I11" s="67">
        <v>43459048502</v>
      </c>
      <c r="J11" s="34">
        <f t="shared" si="2"/>
        <v>-1.5672689008324323</v>
      </c>
      <c r="K11" s="35">
        <f t="shared" si="3"/>
        <v>-1.152085083210742</v>
      </c>
      <c r="L11" s="85">
        <v>-620876794</v>
      </c>
      <c r="M11" s="86">
        <v>-479701650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12346510117</v>
      </c>
      <c r="D13" s="63">
        <v>12155084872</v>
      </c>
      <c r="E13" s="64">
        <f t="shared" si="0"/>
        <v>-191425245</v>
      </c>
      <c r="F13" s="62">
        <v>13087264204</v>
      </c>
      <c r="G13" s="63">
        <v>12856102925</v>
      </c>
      <c r="H13" s="64">
        <f t="shared" si="1"/>
        <v>-231161279</v>
      </c>
      <c r="I13" s="64">
        <v>13408783796</v>
      </c>
      <c r="J13" s="29">
        <f t="shared" si="2"/>
        <v>-1.5504401096826963</v>
      </c>
      <c r="K13" s="30">
        <f t="shared" si="3"/>
        <v>-1.7663071165732842</v>
      </c>
      <c r="L13" s="83">
        <v>-546595316</v>
      </c>
      <c r="M13" s="84">
        <v>-366770848</v>
      </c>
      <c r="N13" s="31">
        <f t="shared" si="4"/>
        <v>35.0213840837231</v>
      </c>
      <c r="O13" s="30">
        <f t="shared" si="5"/>
        <v>63.02607752511453</v>
      </c>
      <c r="P13" s="5"/>
      <c r="Q13" s="32"/>
    </row>
    <row r="14" spans="1:17" ht="12.75">
      <c r="A14" s="2" t="s">
        <v>16</v>
      </c>
      <c r="B14" s="28" t="s">
        <v>24</v>
      </c>
      <c r="C14" s="62">
        <v>2405241726</v>
      </c>
      <c r="D14" s="63">
        <v>2125983073</v>
      </c>
      <c r="E14" s="64">
        <f t="shared" si="0"/>
        <v>-279258653</v>
      </c>
      <c r="F14" s="62">
        <v>2741797431</v>
      </c>
      <c r="G14" s="63">
        <v>2218361008</v>
      </c>
      <c r="H14" s="64">
        <f t="shared" si="1"/>
        <v>-523436423</v>
      </c>
      <c r="I14" s="64">
        <v>2319093611</v>
      </c>
      <c r="J14" s="29">
        <f t="shared" si="2"/>
        <v>-11.610419442723405</v>
      </c>
      <c r="K14" s="30">
        <f t="shared" si="3"/>
        <v>-19.090995457278915</v>
      </c>
      <c r="L14" s="83">
        <v>-546595316</v>
      </c>
      <c r="M14" s="84">
        <v>-366770848</v>
      </c>
      <c r="N14" s="31">
        <f t="shared" si="4"/>
        <v>51.090568255070814</v>
      </c>
      <c r="O14" s="30">
        <f t="shared" si="5"/>
        <v>142.71483839413543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-546595316</v>
      </c>
      <c r="M15" s="84">
        <v>-366770848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10023022473</v>
      </c>
      <c r="D16" s="63">
        <v>11160809114</v>
      </c>
      <c r="E16" s="64">
        <f t="shared" si="0"/>
        <v>1137786641</v>
      </c>
      <c r="F16" s="62">
        <v>10724634046</v>
      </c>
      <c r="G16" s="63">
        <v>11776241562</v>
      </c>
      <c r="H16" s="64">
        <f t="shared" si="1"/>
        <v>1051607516</v>
      </c>
      <c r="I16" s="64">
        <v>12706654644</v>
      </c>
      <c r="J16" s="29">
        <f t="shared" si="2"/>
        <v>11.351731915846418</v>
      </c>
      <c r="K16" s="30">
        <f t="shared" si="3"/>
        <v>9.805532864706198</v>
      </c>
      <c r="L16" s="83">
        <v>-546595316</v>
      </c>
      <c r="M16" s="84">
        <v>-366770848</v>
      </c>
      <c r="N16" s="31">
        <f t="shared" si="4"/>
        <v>-208.1588714163076</v>
      </c>
      <c r="O16" s="30">
        <f t="shared" si="5"/>
        <v>-286.72058363809765</v>
      </c>
      <c r="P16" s="5"/>
      <c r="Q16" s="32"/>
    </row>
    <row r="17" spans="1:17" ht="12.75">
      <c r="A17" s="2" t="s">
        <v>16</v>
      </c>
      <c r="B17" s="28" t="s">
        <v>26</v>
      </c>
      <c r="C17" s="62">
        <v>14911872677</v>
      </c>
      <c r="D17" s="63">
        <v>13698174618</v>
      </c>
      <c r="E17" s="64">
        <f t="shared" si="0"/>
        <v>-1213698059</v>
      </c>
      <c r="F17" s="62">
        <v>15108927866</v>
      </c>
      <c r="G17" s="63">
        <v>14445147204</v>
      </c>
      <c r="H17" s="64">
        <f t="shared" si="1"/>
        <v>-663780662</v>
      </c>
      <c r="I17" s="64">
        <v>15121204698</v>
      </c>
      <c r="J17" s="41">
        <f t="shared" si="2"/>
        <v>-8.139139096003696</v>
      </c>
      <c r="K17" s="30">
        <f t="shared" si="3"/>
        <v>-4.3933008873099615</v>
      </c>
      <c r="L17" s="87">
        <v>-546595316</v>
      </c>
      <c r="M17" s="84">
        <v>-366770848</v>
      </c>
      <c r="N17" s="31">
        <f t="shared" si="4"/>
        <v>222.04691907751365</v>
      </c>
      <c r="O17" s="30">
        <f t="shared" si="5"/>
        <v>180.9796677188477</v>
      </c>
      <c r="P17" s="5"/>
      <c r="Q17" s="32"/>
    </row>
    <row r="18" spans="1:17" ht="16.5">
      <c r="A18" s="2" t="s">
        <v>16</v>
      </c>
      <c r="B18" s="33" t="s">
        <v>27</v>
      </c>
      <c r="C18" s="65">
        <v>39686646993</v>
      </c>
      <c r="D18" s="66">
        <v>39140051677</v>
      </c>
      <c r="E18" s="67">
        <f t="shared" si="0"/>
        <v>-546595316</v>
      </c>
      <c r="F18" s="65">
        <v>41662623547</v>
      </c>
      <c r="G18" s="66">
        <v>41295852699</v>
      </c>
      <c r="H18" s="67">
        <f t="shared" si="1"/>
        <v>-366770848</v>
      </c>
      <c r="I18" s="67">
        <v>43555736749</v>
      </c>
      <c r="J18" s="42">
        <f t="shared" si="2"/>
        <v>-1.3772776422669557</v>
      </c>
      <c r="K18" s="35">
        <f t="shared" si="3"/>
        <v>-0.8803354584385267</v>
      </c>
      <c r="L18" s="88">
        <v>-546595316</v>
      </c>
      <c r="M18" s="86">
        <v>-366770848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-71441608</v>
      </c>
      <c r="D19" s="72">
        <v>-145723086</v>
      </c>
      <c r="E19" s="73">
        <f t="shared" si="0"/>
        <v>-74281478</v>
      </c>
      <c r="F19" s="74">
        <v>-24930551</v>
      </c>
      <c r="G19" s="75">
        <v>-137861353</v>
      </c>
      <c r="H19" s="76">
        <f t="shared" si="1"/>
        <v>-112930802</v>
      </c>
      <c r="I19" s="76">
        <v>-96688247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1491500000</v>
      </c>
      <c r="D22" s="63">
        <v>1500000000</v>
      </c>
      <c r="E22" s="64">
        <f t="shared" si="0"/>
        <v>8500000</v>
      </c>
      <c r="F22" s="62">
        <v>1493000000</v>
      </c>
      <c r="G22" s="63">
        <v>1500000000</v>
      </c>
      <c r="H22" s="64">
        <f t="shared" si="1"/>
        <v>7000000</v>
      </c>
      <c r="I22" s="64">
        <v>1500000000</v>
      </c>
      <c r="J22" s="29">
        <f t="shared" si="2"/>
        <v>0.5698960777740529</v>
      </c>
      <c r="K22" s="30">
        <f t="shared" si="3"/>
        <v>0.46885465505693236</v>
      </c>
      <c r="L22" s="83">
        <v>416970126</v>
      </c>
      <c r="M22" s="84">
        <v>280339701</v>
      </c>
      <c r="N22" s="31">
        <f t="shared" si="4"/>
        <v>2.0385153443822497</v>
      </c>
      <c r="O22" s="30">
        <f t="shared" si="5"/>
        <v>2.496970630642144</v>
      </c>
      <c r="P22" s="5"/>
      <c r="Q22" s="32"/>
    </row>
    <row r="23" spans="1:17" ht="12.75">
      <c r="A23" s="6" t="s">
        <v>16</v>
      </c>
      <c r="B23" s="28" t="s">
        <v>31</v>
      </c>
      <c r="C23" s="62">
        <v>384119622</v>
      </c>
      <c r="D23" s="63">
        <v>169300000</v>
      </c>
      <c r="E23" s="64">
        <f t="shared" si="0"/>
        <v>-214819622</v>
      </c>
      <c r="F23" s="62">
        <v>501948535</v>
      </c>
      <c r="G23" s="63">
        <v>183516717</v>
      </c>
      <c r="H23" s="64">
        <f t="shared" si="1"/>
        <v>-318431818</v>
      </c>
      <c r="I23" s="64">
        <v>174931536</v>
      </c>
      <c r="J23" s="29">
        <f t="shared" si="2"/>
        <v>-55.92518832583877</v>
      </c>
      <c r="K23" s="30">
        <f t="shared" si="3"/>
        <v>-63.43913684298331</v>
      </c>
      <c r="L23" s="83">
        <v>416970126</v>
      </c>
      <c r="M23" s="84">
        <v>280339701</v>
      </c>
      <c r="N23" s="31">
        <f t="shared" si="4"/>
        <v>-51.51918773192878</v>
      </c>
      <c r="O23" s="30">
        <f t="shared" si="5"/>
        <v>-113.5878424868549</v>
      </c>
      <c r="P23" s="5"/>
      <c r="Q23" s="32"/>
    </row>
    <row r="24" spans="1:17" ht="12.75">
      <c r="A24" s="6" t="s">
        <v>16</v>
      </c>
      <c r="B24" s="28" t="s">
        <v>32</v>
      </c>
      <c r="C24" s="62">
        <v>1664281745</v>
      </c>
      <c r="D24" s="63">
        <v>2287571493</v>
      </c>
      <c r="E24" s="64">
        <f t="shared" si="0"/>
        <v>623289748</v>
      </c>
      <c r="F24" s="62">
        <v>1691465285</v>
      </c>
      <c r="G24" s="63">
        <v>2283236804</v>
      </c>
      <c r="H24" s="64">
        <f t="shared" si="1"/>
        <v>591771519</v>
      </c>
      <c r="I24" s="64">
        <v>2211003281</v>
      </c>
      <c r="J24" s="29">
        <f t="shared" si="2"/>
        <v>37.450975465695564</v>
      </c>
      <c r="K24" s="30">
        <f t="shared" si="3"/>
        <v>34.98573244439953</v>
      </c>
      <c r="L24" s="83">
        <v>416970126</v>
      </c>
      <c r="M24" s="84">
        <v>280339701</v>
      </c>
      <c r="N24" s="31">
        <f t="shared" si="4"/>
        <v>149.48067238754655</v>
      </c>
      <c r="O24" s="30">
        <f t="shared" si="5"/>
        <v>211.09087185621277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416970126</v>
      </c>
      <c r="M25" s="84">
        <v>280339701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3539901367</v>
      </c>
      <c r="D26" s="66">
        <v>3956871493</v>
      </c>
      <c r="E26" s="67">
        <f t="shared" si="0"/>
        <v>416970126</v>
      </c>
      <c r="F26" s="65">
        <v>3686413820</v>
      </c>
      <c r="G26" s="66">
        <v>3966753521</v>
      </c>
      <c r="H26" s="67">
        <f t="shared" si="1"/>
        <v>280339701</v>
      </c>
      <c r="I26" s="67">
        <v>3885934817</v>
      </c>
      <c r="J26" s="42">
        <f t="shared" si="2"/>
        <v>11.779145314248526</v>
      </c>
      <c r="K26" s="35">
        <f t="shared" si="3"/>
        <v>7.60467258122421</v>
      </c>
      <c r="L26" s="88">
        <v>416970126</v>
      </c>
      <c r="M26" s="86">
        <v>280339701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500493495</v>
      </c>
      <c r="D28" s="63">
        <v>504158000</v>
      </c>
      <c r="E28" s="64">
        <f t="shared" si="0"/>
        <v>3664505</v>
      </c>
      <c r="F28" s="62">
        <v>451846319</v>
      </c>
      <c r="G28" s="63">
        <v>479334629</v>
      </c>
      <c r="H28" s="64">
        <f t="shared" si="1"/>
        <v>27488310</v>
      </c>
      <c r="I28" s="64">
        <v>498920330</v>
      </c>
      <c r="J28" s="29">
        <f t="shared" si="2"/>
        <v>0.7321783472930052</v>
      </c>
      <c r="K28" s="30">
        <f t="shared" si="3"/>
        <v>6.083552934731333</v>
      </c>
      <c r="L28" s="83">
        <v>416970126</v>
      </c>
      <c r="M28" s="84">
        <v>280339701</v>
      </c>
      <c r="N28" s="31">
        <f t="shared" si="4"/>
        <v>0.878841137890056</v>
      </c>
      <c r="O28" s="30">
        <f t="shared" si="5"/>
        <v>9.805357536569534</v>
      </c>
      <c r="P28" s="5"/>
      <c r="Q28" s="32"/>
    </row>
    <row r="29" spans="1:17" ht="12.75">
      <c r="A29" s="6" t="s">
        <v>16</v>
      </c>
      <c r="B29" s="28" t="s">
        <v>36</v>
      </c>
      <c r="C29" s="62">
        <v>590525001</v>
      </c>
      <c r="D29" s="63">
        <v>446986250</v>
      </c>
      <c r="E29" s="64">
        <f t="shared" si="0"/>
        <v>-143538751</v>
      </c>
      <c r="F29" s="62">
        <v>597704833</v>
      </c>
      <c r="G29" s="63">
        <v>393754831</v>
      </c>
      <c r="H29" s="64">
        <f t="shared" si="1"/>
        <v>-203950002</v>
      </c>
      <c r="I29" s="64">
        <v>513994584</v>
      </c>
      <c r="J29" s="29">
        <f t="shared" si="2"/>
        <v>-24.306972737298214</v>
      </c>
      <c r="K29" s="30">
        <f t="shared" si="3"/>
        <v>-34.12219388896927</v>
      </c>
      <c r="L29" s="83">
        <v>416970126</v>
      </c>
      <c r="M29" s="84">
        <v>280339701</v>
      </c>
      <c r="N29" s="31">
        <f t="shared" si="4"/>
        <v>-34.42422899140741</v>
      </c>
      <c r="O29" s="30">
        <f t="shared" si="5"/>
        <v>-72.75102358762949</v>
      </c>
      <c r="P29" s="5"/>
      <c r="Q29" s="32"/>
    </row>
    <row r="30" spans="1:17" ht="12.75">
      <c r="A30" s="6" t="s">
        <v>16</v>
      </c>
      <c r="B30" s="28" t="s">
        <v>37</v>
      </c>
      <c r="C30" s="62">
        <v>35440467</v>
      </c>
      <c r="D30" s="63">
        <v>532111285</v>
      </c>
      <c r="E30" s="64">
        <f t="shared" si="0"/>
        <v>496670818</v>
      </c>
      <c r="F30" s="62">
        <v>20500000</v>
      </c>
      <c r="G30" s="63">
        <v>463259839</v>
      </c>
      <c r="H30" s="64">
        <f t="shared" si="1"/>
        <v>442759839</v>
      </c>
      <c r="I30" s="64">
        <v>337280940</v>
      </c>
      <c r="J30" s="29">
        <f t="shared" si="2"/>
        <v>1401.422893214133</v>
      </c>
      <c r="K30" s="30">
        <f t="shared" si="3"/>
        <v>2159.8040926829267</v>
      </c>
      <c r="L30" s="83">
        <v>416970126</v>
      </c>
      <c r="M30" s="84">
        <v>280339701</v>
      </c>
      <c r="N30" s="31">
        <f t="shared" si="4"/>
        <v>119.11424512939807</v>
      </c>
      <c r="O30" s="30">
        <f t="shared" si="5"/>
        <v>157.936902058692</v>
      </c>
      <c r="P30" s="5"/>
      <c r="Q30" s="32"/>
    </row>
    <row r="31" spans="1:17" ht="12.75">
      <c r="A31" s="6" t="s">
        <v>16</v>
      </c>
      <c r="B31" s="28" t="s">
        <v>38</v>
      </c>
      <c r="C31" s="62">
        <v>1173542195</v>
      </c>
      <c r="D31" s="63">
        <v>1120299280</v>
      </c>
      <c r="E31" s="64">
        <f t="shared" si="0"/>
        <v>-53242915</v>
      </c>
      <c r="F31" s="62">
        <v>1463656463</v>
      </c>
      <c r="G31" s="63">
        <v>1027603526</v>
      </c>
      <c r="H31" s="64">
        <f t="shared" si="1"/>
        <v>-436052937</v>
      </c>
      <c r="I31" s="64">
        <v>1164919718</v>
      </c>
      <c r="J31" s="29">
        <f t="shared" si="2"/>
        <v>-4.536940829809702</v>
      </c>
      <c r="K31" s="30">
        <f t="shared" si="3"/>
        <v>-29.792027570884986</v>
      </c>
      <c r="L31" s="83">
        <v>416970126</v>
      </c>
      <c r="M31" s="84">
        <v>280339701</v>
      </c>
      <c r="N31" s="31">
        <f t="shared" si="4"/>
        <v>-12.768999906722334</v>
      </c>
      <c r="O31" s="30">
        <f t="shared" si="5"/>
        <v>-155.54448244203556</v>
      </c>
      <c r="P31" s="5"/>
      <c r="Q31" s="32"/>
    </row>
    <row r="32" spans="1:17" ht="12.75">
      <c r="A32" s="6" t="s">
        <v>16</v>
      </c>
      <c r="B32" s="28" t="s">
        <v>39</v>
      </c>
      <c r="C32" s="62">
        <v>1239900209</v>
      </c>
      <c r="D32" s="63">
        <v>1353316678</v>
      </c>
      <c r="E32" s="64">
        <f t="shared" si="0"/>
        <v>113416469</v>
      </c>
      <c r="F32" s="62">
        <v>1152706205</v>
      </c>
      <c r="G32" s="63">
        <v>1602800696</v>
      </c>
      <c r="H32" s="64">
        <f t="shared" si="1"/>
        <v>450094491</v>
      </c>
      <c r="I32" s="64">
        <v>1370819245</v>
      </c>
      <c r="J32" s="29">
        <f t="shared" si="2"/>
        <v>9.147225573215465</v>
      </c>
      <c r="K32" s="30">
        <f t="shared" si="3"/>
        <v>39.04676569343184</v>
      </c>
      <c r="L32" s="83">
        <v>416970126</v>
      </c>
      <c r="M32" s="84">
        <v>280339701</v>
      </c>
      <c r="N32" s="31">
        <f t="shared" si="4"/>
        <v>27.20014263084162</v>
      </c>
      <c r="O32" s="30">
        <f t="shared" si="5"/>
        <v>160.55324643440352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3539901367</v>
      </c>
      <c r="D33" s="81">
        <v>3956871493</v>
      </c>
      <c r="E33" s="82">
        <f t="shared" si="0"/>
        <v>416970126</v>
      </c>
      <c r="F33" s="80">
        <v>3686413820</v>
      </c>
      <c r="G33" s="81">
        <v>3966753521</v>
      </c>
      <c r="H33" s="82">
        <f t="shared" si="1"/>
        <v>280339701</v>
      </c>
      <c r="I33" s="82">
        <v>3885934817</v>
      </c>
      <c r="J33" s="57">
        <f t="shared" si="2"/>
        <v>11.779145314248526</v>
      </c>
      <c r="K33" s="58">
        <f t="shared" si="3"/>
        <v>7.60467258122421</v>
      </c>
      <c r="L33" s="95">
        <v>416970126</v>
      </c>
      <c r="M33" s="96">
        <v>280339701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9989805190</v>
      </c>
      <c r="D8" s="63">
        <v>10204740020</v>
      </c>
      <c r="E8" s="64">
        <f>$D8-$C8</f>
        <v>214934830</v>
      </c>
      <c r="F8" s="62">
        <v>10679101760</v>
      </c>
      <c r="G8" s="63">
        <v>10714977030</v>
      </c>
      <c r="H8" s="64">
        <f>$G8-$F8</f>
        <v>35875270</v>
      </c>
      <c r="I8" s="64">
        <v>11250455890</v>
      </c>
      <c r="J8" s="29">
        <f>IF(($C8=0),0,(($E8/$C8)*100))</f>
        <v>2.151541755940888</v>
      </c>
      <c r="K8" s="30">
        <f>IF(($F8=0),0,(($H8/$F8)*100))</f>
        <v>0.33593902189766195</v>
      </c>
      <c r="L8" s="83">
        <v>-968325280</v>
      </c>
      <c r="M8" s="84">
        <v>-1487579400</v>
      </c>
      <c r="N8" s="31">
        <f>IF(($L8=0),0,(($E8/$L8)*100))</f>
        <v>-22.196552588196397</v>
      </c>
      <c r="O8" s="30">
        <f>IF(($M8=0),0,(($H8/$M8)*100))</f>
        <v>-2.4116541275040513</v>
      </c>
      <c r="P8" s="5"/>
      <c r="Q8" s="32"/>
    </row>
    <row r="9" spans="1:17" ht="12.75">
      <c r="A9" s="2" t="s">
        <v>16</v>
      </c>
      <c r="B9" s="28" t="s">
        <v>19</v>
      </c>
      <c r="C9" s="62">
        <v>24303105170</v>
      </c>
      <c r="D9" s="63">
        <v>23811358920</v>
      </c>
      <c r="E9" s="64">
        <f>$D9-$C9</f>
        <v>-491746250</v>
      </c>
      <c r="F9" s="62">
        <v>26304313760</v>
      </c>
      <c r="G9" s="63">
        <v>25557155520</v>
      </c>
      <c r="H9" s="64">
        <f>$G9-$F9</f>
        <v>-747158240</v>
      </c>
      <c r="I9" s="64">
        <v>27470070650</v>
      </c>
      <c r="J9" s="29">
        <f>IF(($C9=0),0,(($E9/$C9)*100))</f>
        <v>-2.0233885610922533</v>
      </c>
      <c r="K9" s="30">
        <f>IF(($F9=0),0,(($H9/$F9)*100))</f>
        <v>-2.8404399628785453</v>
      </c>
      <c r="L9" s="83">
        <v>-968325280</v>
      </c>
      <c r="M9" s="84">
        <v>-1487579400</v>
      </c>
      <c r="N9" s="31">
        <f>IF(($L9=0),0,(($E9/$L9)*100))</f>
        <v>50.78316761491551</v>
      </c>
      <c r="O9" s="30">
        <f>IF(($M9=0),0,(($H9/$M9)*100))</f>
        <v>50.22644438340569</v>
      </c>
      <c r="P9" s="5"/>
      <c r="Q9" s="32"/>
    </row>
    <row r="10" spans="1:17" ht="12.75">
      <c r="A10" s="2" t="s">
        <v>16</v>
      </c>
      <c r="B10" s="28" t="s">
        <v>20</v>
      </c>
      <c r="C10" s="62">
        <v>10332221530</v>
      </c>
      <c r="D10" s="63">
        <v>9640707670</v>
      </c>
      <c r="E10" s="64">
        <f aca="true" t="shared" si="0" ref="E10:E33">$D10-$C10</f>
        <v>-691513860</v>
      </c>
      <c r="F10" s="62">
        <v>11066246860</v>
      </c>
      <c r="G10" s="63">
        <v>10289950430</v>
      </c>
      <c r="H10" s="64">
        <f aca="true" t="shared" si="1" ref="H10:H33">$G10-$F10</f>
        <v>-776296430</v>
      </c>
      <c r="I10" s="64">
        <v>10634107180</v>
      </c>
      <c r="J10" s="29">
        <f aca="true" t="shared" si="2" ref="J10:J33">IF(($C10=0),0,(($E10/$C10)*100))</f>
        <v>-6.69278971605635</v>
      </c>
      <c r="K10" s="30">
        <f aca="true" t="shared" si="3" ref="K10:K33">IF(($F10=0),0,(($H10/$F10)*100))</f>
        <v>-7.014992886215084</v>
      </c>
      <c r="L10" s="83">
        <v>-968325280</v>
      </c>
      <c r="M10" s="84">
        <v>-1487579400</v>
      </c>
      <c r="N10" s="31">
        <f aca="true" t="shared" si="4" ref="N10:N33">IF(($L10=0),0,(($E10/$L10)*100))</f>
        <v>71.41338497328088</v>
      </c>
      <c r="O10" s="30">
        <f aca="true" t="shared" si="5" ref="O10:O33">IF(($M10=0),0,(($H10/$M10)*100))</f>
        <v>52.18520974409837</v>
      </c>
      <c r="P10" s="5"/>
      <c r="Q10" s="32"/>
    </row>
    <row r="11" spans="1:17" ht="16.5">
      <c r="A11" s="6" t="s">
        <v>16</v>
      </c>
      <c r="B11" s="33" t="s">
        <v>21</v>
      </c>
      <c r="C11" s="65">
        <v>44625131890</v>
      </c>
      <c r="D11" s="66">
        <v>43656806610</v>
      </c>
      <c r="E11" s="67">
        <f t="shared" si="0"/>
        <v>-968325280</v>
      </c>
      <c r="F11" s="65">
        <v>48049662380</v>
      </c>
      <c r="G11" s="66">
        <v>46562082980</v>
      </c>
      <c r="H11" s="67">
        <f t="shared" si="1"/>
        <v>-1487579400</v>
      </c>
      <c r="I11" s="67">
        <v>49354633720</v>
      </c>
      <c r="J11" s="34">
        <f t="shared" si="2"/>
        <v>-2.169910180628488</v>
      </c>
      <c r="K11" s="35">
        <f t="shared" si="3"/>
        <v>-3.095920608630924</v>
      </c>
      <c r="L11" s="85">
        <v>-968325280</v>
      </c>
      <c r="M11" s="86">
        <v>-1487579400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11470070450</v>
      </c>
      <c r="D13" s="63">
        <v>12089897760</v>
      </c>
      <c r="E13" s="64">
        <f t="shared" si="0"/>
        <v>619827310</v>
      </c>
      <c r="F13" s="62">
        <v>12274127590</v>
      </c>
      <c r="G13" s="63">
        <v>12795567460</v>
      </c>
      <c r="H13" s="64">
        <f t="shared" si="1"/>
        <v>521439870</v>
      </c>
      <c r="I13" s="64">
        <v>13579105090</v>
      </c>
      <c r="J13" s="29">
        <f t="shared" si="2"/>
        <v>5.4038666344895905</v>
      </c>
      <c r="K13" s="30">
        <f t="shared" si="3"/>
        <v>4.248284582154975</v>
      </c>
      <c r="L13" s="83">
        <v>-75156340</v>
      </c>
      <c r="M13" s="84">
        <v>-18063450</v>
      </c>
      <c r="N13" s="31">
        <f t="shared" si="4"/>
        <v>-824.7172627086418</v>
      </c>
      <c r="O13" s="30">
        <f t="shared" si="5"/>
        <v>-2886.712505086238</v>
      </c>
      <c r="P13" s="5"/>
      <c r="Q13" s="32"/>
    </row>
    <row r="14" spans="1:17" ht="12.75">
      <c r="A14" s="2" t="s">
        <v>16</v>
      </c>
      <c r="B14" s="28" t="s">
        <v>24</v>
      </c>
      <c r="C14" s="62">
        <v>2942496240</v>
      </c>
      <c r="D14" s="63">
        <v>1620007200</v>
      </c>
      <c r="E14" s="64">
        <f t="shared" si="0"/>
        <v>-1322489040</v>
      </c>
      <c r="F14" s="62">
        <v>3222073540</v>
      </c>
      <c r="G14" s="63">
        <v>1714172740</v>
      </c>
      <c r="H14" s="64">
        <f t="shared" si="1"/>
        <v>-1507900800</v>
      </c>
      <c r="I14" s="64">
        <v>1819317390</v>
      </c>
      <c r="J14" s="29">
        <f t="shared" si="2"/>
        <v>-44.94445981008288</v>
      </c>
      <c r="K14" s="30">
        <f t="shared" si="3"/>
        <v>-46.7990808180002</v>
      </c>
      <c r="L14" s="83">
        <v>-75156340</v>
      </c>
      <c r="M14" s="84">
        <v>-18063450</v>
      </c>
      <c r="N14" s="31">
        <f t="shared" si="4"/>
        <v>1759.650669524354</v>
      </c>
      <c r="O14" s="30">
        <f t="shared" si="5"/>
        <v>8347.800669307358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-75156340</v>
      </c>
      <c r="M15" s="84">
        <v>-18063450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11769212570</v>
      </c>
      <c r="D16" s="63">
        <v>12525889020</v>
      </c>
      <c r="E16" s="64">
        <f t="shared" si="0"/>
        <v>756676450</v>
      </c>
      <c r="F16" s="62">
        <v>12651804190</v>
      </c>
      <c r="G16" s="63">
        <v>13465231360</v>
      </c>
      <c r="H16" s="64">
        <f t="shared" si="1"/>
        <v>813427170</v>
      </c>
      <c r="I16" s="64">
        <v>14475021320</v>
      </c>
      <c r="J16" s="29">
        <f t="shared" si="2"/>
        <v>6.4292869680065605</v>
      </c>
      <c r="K16" s="30">
        <f t="shared" si="3"/>
        <v>6.429337332322403</v>
      </c>
      <c r="L16" s="83">
        <v>-75156340</v>
      </c>
      <c r="M16" s="84">
        <v>-18063450</v>
      </c>
      <c r="N16" s="31">
        <f t="shared" si="4"/>
        <v>-1006.8032184643371</v>
      </c>
      <c r="O16" s="30">
        <f t="shared" si="5"/>
        <v>-4503.166172575006</v>
      </c>
      <c r="P16" s="5"/>
      <c r="Q16" s="32"/>
    </row>
    <row r="17" spans="1:17" ht="12.75">
      <c r="A17" s="2" t="s">
        <v>16</v>
      </c>
      <c r="B17" s="28" t="s">
        <v>26</v>
      </c>
      <c r="C17" s="62">
        <v>17358003190</v>
      </c>
      <c r="D17" s="63">
        <v>17228832130</v>
      </c>
      <c r="E17" s="64">
        <f t="shared" si="0"/>
        <v>-129171060</v>
      </c>
      <c r="F17" s="62">
        <v>18170714000</v>
      </c>
      <c r="G17" s="63">
        <v>18325684310</v>
      </c>
      <c r="H17" s="64">
        <f t="shared" si="1"/>
        <v>154970310</v>
      </c>
      <c r="I17" s="64">
        <v>19224540250</v>
      </c>
      <c r="J17" s="41">
        <f t="shared" si="2"/>
        <v>-0.7441585220724919</v>
      </c>
      <c r="K17" s="30">
        <f t="shared" si="3"/>
        <v>0.8528575707041561</v>
      </c>
      <c r="L17" s="87">
        <v>-75156340</v>
      </c>
      <c r="M17" s="84">
        <v>-18063450</v>
      </c>
      <c r="N17" s="31">
        <f t="shared" si="4"/>
        <v>171.8698116486247</v>
      </c>
      <c r="O17" s="30">
        <f t="shared" si="5"/>
        <v>-857.9219916461142</v>
      </c>
      <c r="P17" s="5"/>
      <c r="Q17" s="32"/>
    </row>
    <row r="18" spans="1:17" ht="16.5">
      <c r="A18" s="2" t="s">
        <v>16</v>
      </c>
      <c r="B18" s="33" t="s">
        <v>27</v>
      </c>
      <c r="C18" s="65">
        <v>43539782450</v>
      </c>
      <c r="D18" s="66">
        <v>43464626110</v>
      </c>
      <c r="E18" s="67">
        <f t="shared" si="0"/>
        <v>-75156340</v>
      </c>
      <c r="F18" s="65">
        <v>46318719320</v>
      </c>
      <c r="G18" s="66">
        <v>46300655870</v>
      </c>
      <c r="H18" s="67">
        <f t="shared" si="1"/>
        <v>-18063450</v>
      </c>
      <c r="I18" s="67">
        <v>49097984050</v>
      </c>
      <c r="J18" s="42">
        <f t="shared" si="2"/>
        <v>-0.1726153319353574</v>
      </c>
      <c r="K18" s="35">
        <f t="shared" si="3"/>
        <v>-0.03899816373420404</v>
      </c>
      <c r="L18" s="88">
        <v>-75156340</v>
      </c>
      <c r="M18" s="86">
        <v>-18063450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1085349440</v>
      </c>
      <c r="D19" s="72">
        <v>192180500</v>
      </c>
      <c r="E19" s="73">
        <f t="shared" si="0"/>
        <v>-893168940</v>
      </c>
      <c r="F19" s="74">
        <v>1730943060</v>
      </c>
      <c r="G19" s="75">
        <v>261427110</v>
      </c>
      <c r="H19" s="76">
        <f t="shared" si="1"/>
        <v>-1469515950</v>
      </c>
      <c r="I19" s="76">
        <v>256649670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1000000000</v>
      </c>
      <c r="D22" s="63">
        <v>1000000000</v>
      </c>
      <c r="E22" s="64">
        <f t="shared" si="0"/>
        <v>0</v>
      </c>
      <c r="F22" s="62">
        <v>1000000000</v>
      </c>
      <c r="G22" s="63">
        <v>1000000000</v>
      </c>
      <c r="H22" s="64">
        <f t="shared" si="1"/>
        <v>0</v>
      </c>
      <c r="I22" s="64">
        <v>1000000000</v>
      </c>
      <c r="J22" s="29">
        <f t="shared" si="2"/>
        <v>0</v>
      </c>
      <c r="K22" s="30">
        <f t="shared" si="3"/>
        <v>0</v>
      </c>
      <c r="L22" s="83">
        <v>222637000</v>
      </c>
      <c r="M22" s="84">
        <v>145388000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551695000</v>
      </c>
      <c r="D23" s="63">
        <v>949815000</v>
      </c>
      <c r="E23" s="64">
        <f t="shared" si="0"/>
        <v>398120000</v>
      </c>
      <c r="F23" s="62">
        <v>907872000</v>
      </c>
      <c r="G23" s="63">
        <v>1071961000</v>
      </c>
      <c r="H23" s="64">
        <f t="shared" si="1"/>
        <v>164089000</v>
      </c>
      <c r="I23" s="64">
        <v>1211941000</v>
      </c>
      <c r="J23" s="29">
        <f t="shared" si="2"/>
        <v>72.16306111166496</v>
      </c>
      <c r="K23" s="30">
        <f t="shared" si="3"/>
        <v>18.07402365091114</v>
      </c>
      <c r="L23" s="83">
        <v>222637000</v>
      </c>
      <c r="M23" s="84">
        <v>145388000</v>
      </c>
      <c r="N23" s="31">
        <f t="shared" si="4"/>
        <v>178.82023203690312</v>
      </c>
      <c r="O23" s="30">
        <f t="shared" si="5"/>
        <v>112.86282224117534</v>
      </c>
      <c r="P23" s="5"/>
      <c r="Q23" s="32"/>
    </row>
    <row r="24" spans="1:17" ht="12.75">
      <c r="A24" s="6" t="s">
        <v>16</v>
      </c>
      <c r="B24" s="28" t="s">
        <v>32</v>
      </c>
      <c r="C24" s="62">
        <v>3547210000</v>
      </c>
      <c r="D24" s="63">
        <v>3371727000</v>
      </c>
      <c r="E24" s="64">
        <f t="shared" si="0"/>
        <v>-175483000</v>
      </c>
      <c r="F24" s="62">
        <v>3675520000</v>
      </c>
      <c r="G24" s="63">
        <v>3656819000</v>
      </c>
      <c r="H24" s="64">
        <f t="shared" si="1"/>
        <v>-18701000</v>
      </c>
      <c r="I24" s="64">
        <v>3830194000</v>
      </c>
      <c r="J24" s="29">
        <f t="shared" si="2"/>
        <v>-4.947071078396824</v>
      </c>
      <c r="K24" s="30">
        <f t="shared" si="3"/>
        <v>-0.5087987550060944</v>
      </c>
      <c r="L24" s="83">
        <v>222637000</v>
      </c>
      <c r="M24" s="84">
        <v>145388000</v>
      </c>
      <c r="N24" s="31">
        <f t="shared" si="4"/>
        <v>-78.82023203690312</v>
      </c>
      <c r="O24" s="30">
        <f t="shared" si="5"/>
        <v>-12.862822241175337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222637000</v>
      </c>
      <c r="M25" s="84">
        <v>145388000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5098905000</v>
      </c>
      <c r="D26" s="66">
        <v>5321542000</v>
      </c>
      <c r="E26" s="67">
        <f t="shared" si="0"/>
        <v>222637000</v>
      </c>
      <c r="F26" s="65">
        <v>5583392000</v>
      </c>
      <c r="G26" s="66">
        <v>5728780000</v>
      </c>
      <c r="H26" s="67">
        <f t="shared" si="1"/>
        <v>145388000</v>
      </c>
      <c r="I26" s="67">
        <v>6042135000</v>
      </c>
      <c r="J26" s="42">
        <f t="shared" si="2"/>
        <v>4.3663688576272754</v>
      </c>
      <c r="K26" s="35">
        <f t="shared" si="3"/>
        <v>2.6039368183355207</v>
      </c>
      <c r="L26" s="88">
        <v>222637000</v>
      </c>
      <c r="M26" s="86">
        <v>145388000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436885000</v>
      </c>
      <c r="D28" s="63">
        <v>446398000</v>
      </c>
      <c r="E28" s="64">
        <f t="shared" si="0"/>
        <v>9513000</v>
      </c>
      <c r="F28" s="62">
        <v>408109000</v>
      </c>
      <c r="G28" s="63">
        <v>380901000</v>
      </c>
      <c r="H28" s="64">
        <f t="shared" si="1"/>
        <v>-27208000</v>
      </c>
      <c r="I28" s="64">
        <v>346400000</v>
      </c>
      <c r="J28" s="29">
        <f t="shared" si="2"/>
        <v>2.177460887876672</v>
      </c>
      <c r="K28" s="30">
        <f t="shared" si="3"/>
        <v>-6.666846357223193</v>
      </c>
      <c r="L28" s="83">
        <v>222637000</v>
      </c>
      <c r="M28" s="84">
        <v>145388000</v>
      </c>
      <c r="N28" s="31">
        <f t="shared" si="4"/>
        <v>4.272874679410879</v>
      </c>
      <c r="O28" s="30">
        <f t="shared" si="5"/>
        <v>-18.714061683220073</v>
      </c>
      <c r="P28" s="5"/>
      <c r="Q28" s="32"/>
    </row>
    <row r="29" spans="1:17" ht="12.75">
      <c r="A29" s="6" t="s">
        <v>16</v>
      </c>
      <c r="B29" s="28" t="s">
        <v>36</v>
      </c>
      <c r="C29" s="62">
        <v>580378000</v>
      </c>
      <c r="D29" s="63">
        <v>493618000</v>
      </c>
      <c r="E29" s="64">
        <f t="shared" si="0"/>
        <v>-86760000</v>
      </c>
      <c r="F29" s="62">
        <v>633386000</v>
      </c>
      <c r="G29" s="63">
        <v>606329000</v>
      </c>
      <c r="H29" s="64">
        <f t="shared" si="1"/>
        <v>-27057000</v>
      </c>
      <c r="I29" s="64">
        <v>628849000</v>
      </c>
      <c r="J29" s="29">
        <f t="shared" si="2"/>
        <v>-14.948878144933131</v>
      </c>
      <c r="K29" s="30">
        <f t="shared" si="3"/>
        <v>-4.271802660620853</v>
      </c>
      <c r="L29" s="83">
        <v>222637000</v>
      </c>
      <c r="M29" s="84">
        <v>145388000</v>
      </c>
      <c r="N29" s="31">
        <f t="shared" si="4"/>
        <v>-38.969263868988534</v>
      </c>
      <c r="O29" s="30">
        <f t="shared" si="5"/>
        <v>-18.610201667262775</v>
      </c>
      <c r="P29" s="5"/>
      <c r="Q29" s="32"/>
    </row>
    <row r="30" spans="1:17" ht="12.75">
      <c r="A30" s="6" t="s">
        <v>16</v>
      </c>
      <c r="B30" s="28" t="s">
        <v>37</v>
      </c>
      <c r="C30" s="62">
        <v>658742000</v>
      </c>
      <c r="D30" s="63">
        <v>593550000</v>
      </c>
      <c r="E30" s="64">
        <f t="shared" si="0"/>
        <v>-65192000</v>
      </c>
      <c r="F30" s="62">
        <v>789800000</v>
      </c>
      <c r="G30" s="63">
        <v>672300000</v>
      </c>
      <c r="H30" s="64">
        <f t="shared" si="1"/>
        <v>-117500000</v>
      </c>
      <c r="I30" s="64">
        <v>736994000</v>
      </c>
      <c r="J30" s="29">
        <f t="shared" si="2"/>
        <v>-9.896438970036828</v>
      </c>
      <c r="K30" s="30">
        <f t="shared" si="3"/>
        <v>-14.877184097239807</v>
      </c>
      <c r="L30" s="83">
        <v>222637000</v>
      </c>
      <c r="M30" s="84">
        <v>145388000</v>
      </c>
      <c r="N30" s="31">
        <f t="shared" si="4"/>
        <v>-29.28174562179692</v>
      </c>
      <c r="O30" s="30">
        <f t="shared" si="5"/>
        <v>-80.81822433763448</v>
      </c>
      <c r="P30" s="5"/>
      <c r="Q30" s="32"/>
    </row>
    <row r="31" spans="1:17" ht="12.75">
      <c r="A31" s="6" t="s">
        <v>16</v>
      </c>
      <c r="B31" s="28" t="s">
        <v>38</v>
      </c>
      <c r="C31" s="62">
        <v>1789795000</v>
      </c>
      <c r="D31" s="63">
        <v>1857953000</v>
      </c>
      <c r="E31" s="64">
        <f t="shared" si="0"/>
        <v>68158000</v>
      </c>
      <c r="F31" s="62">
        <v>1845625000</v>
      </c>
      <c r="G31" s="63">
        <v>2022444000</v>
      </c>
      <c r="H31" s="64">
        <f t="shared" si="1"/>
        <v>176819000</v>
      </c>
      <c r="I31" s="64">
        <v>2159224000</v>
      </c>
      <c r="J31" s="29">
        <f t="shared" si="2"/>
        <v>3.8081456256163415</v>
      </c>
      <c r="K31" s="30">
        <f t="shared" si="3"/>
        <v>9.580440230274297</v>
      </c>
      <c r="L31" s="83">
        <v>222637000</v>
      </c>
      <c r="M31" s="84">
        <v>145388000</v>
      </c>
      <c r="N31" s="31">
        <f t="shared" si="4"/>
        <v>30.613959045441685</v>
      </c>
      <c r="O31" s="30">
        <f t="shared" si="5"/>
        <v>121.61870305664841</v>
      </c>
      <c r="P31" s="5"/>
      <c r="Q31" s="32"/>
    </row>
    <row r="32" spans="1:17" ht="12.75">
      <c r="A32" s="6" t="s">
        <v>16</v>
      </c>
      <c r="B32" s="28" t="s">
        <v>39</v>
      </c>
      <c r="C32" s="62">
        <v>1633105000</v>
      </c>
      <c r="D32" s="63">
        <v>1930023000</v>
      </c>
      <c r="E32" s="64">
        <f t="shared" si="0"/>
        <v>296918000</v>
      </c>
      <c r="F32" s="62">
        <v>1906472000</v>
      </c>
      <c r="G32" s="63">
        <v>2046806000</v>
      </c>
      <c r="H32" s="64">
        <f t="shared" si="1"/>
        <v>140334000</v>
      </c>
      <c r="I32" s="64">
        <v>2170668000</v>
      </c>
      <c r="J32" s="29">
        <f t="shared" si="2"/>
        <v>18.181194718037112</v>
      </c>
      <c r="K32" s="30">
        <f t="shared" si="3"/>
        <v>7.3609263603137105</v>
      </c>
      <c r="L32" s="83">
        <v>222637000</v>
      </c>
      <c r="M32" s="84">
        <v>145388000</v>
      </c>
      <c r="N32" s="31">
        <f t="shared" si="4"/>
        <v>133.36417576593288</v>
      </c>
      <c r="O32" s="30">
        <f t="shared" si="5"/>
        <v>96.5237846314689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5098905000</v>
      </c>
      <c r="D33" s="81">
        <v>5321542000</v>
      </c>
      <c r="E33" s="82">
        <f t="shared" si="0"/>
        <v>222637000</v>
      </c>
      <c r="F33" s="80">
        <v>5583392000</v>
      </c>
      <c r="G33" s="81">
        <v>5728780000</v>
      </c>
      <c r="H33" s="82">
        <f t="shared" si="1"/>
        <v>145388000</v>
      </c>
      <c r="I33" s="82">
        <v>6042135000</v>
      </c>
      <c r="J33" s="57">
        <f t="shared" si="2"/>
        <v>4.3663688576272754</v>
      </c>
      <c r="K33" s="58">
        <f t="shared" si="3"/>
        <v>2.6039368183355207</v>
      </c>
      <c r="L33" s="95">
        <v>222637000</v>
      </c>
      <c r="M33" s="96">
        <v>145388000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11555663152</v>
      </c>
      <c r="D8" s="63">
        <v>10984132358</v>
      </c>
      <c r="E8" s="64">
        <f>$D8-$C8</f>
        <v>-571530794</v>
      </c>
      <c r="F8" s="62">
        <v>12624125710</v>
      </c>
      <c r="G8" s="63">
        <v>11532163267</v>
      </c>
      <c r="H8" s="64">
        <f>$G8-$F8</f>
        <v>-1091962443</v>
      </c>
      <c r="I8" s="64">
        <v>12076858167</v>
      </c>
      <c r="J8" s="29">
        <f>IF(($C8=0),0,(($E8/$C8)*100))</f>
        <v>-4.945893511105696</v>
      </c>
      <c r="K8" s="30">
        <f>IF(($F8=0),0,(($H8/$F8)*100))</f>
        <v>-8.649806474400199</v>
      </c>
      <c r="L8" s="83">
        <v>949673132</v>
      </c>
      <c r="M8" s="84">
        <v>811822705</v>
      </c>
      <c r="N8" s="31">
        <f>IF(($L8=0),0,(($E8/$L8)*100))</f>
        <v>-60.18184307229616</v>
      </c>
      <c r="O8" s="30">
        <f>IF(($M8=0),0,(($H8/$M8)*100))</f>
        <v>-134.50750222611723</v>
      </c>
      <c r="P8" s="5"/>
      <c r="Q8" s="32"/>
    </row>
    <row r="9" spans="1:17" ht="12.75">
      <c r="A9" s="2" t="s">
        <v>16</v>
      </c>
      <c r="B9" s="28" t="s">
        <v>19</v>
      </c>
      <c r="C9" s="62">
        <v>22553509497</v>
      </c>
      <c r="D9" s="63">
        <v>22396466427</v>
      </c>
      <c r="E9" s="64">
        <f>$D9-$C9</f>
        <v>-157043070</v>
      </c>
      <c r="F9" s="62">
        <v>24407147977</v>
      </c>
      <c r="G9" s="63">
        <v>24783376865</v>
      </c>
      <c r="H9" s="64">
        <f>$G9-$F9</f>
        <v>376228888</v>
      </c>
      <c r="I9" s="64">
        <v>27402142933</v>
      </c>
      <c r="J9" s="29">
        <f>IF(($C9=0),0,(($E9/$C9)*100))</f>
        <v>-0.6963132279740738</v>
      </c>
      <c r="K9" s="30">
        <f>IF(($F9=0),0,(($H9/$F9)*100))</f>
        <v>1.5414700986552714</v>
      </c>
      <c r="L9" s="83">
        <v>949673132</v>
      </c>
      <c r="M9" s="84">
        <v>811822705</v>
      </c>
      <c r="N9" s="31">
        <f>IF(($L9=0),0,(($E9/$L9)*100))</f>
        <v>-16.536539226846315</v>
      </c>
      <c r="O9" s="30">
        <f>IF(($M9=0),0,(($H9/$M9)*100))</f>
        <v>46.343725752287256</v>
      </c>
      <c r="P9" s="5"/>
      <c r="Q9" s="32"/>
    </row>
    <row r="10" spans="1:17" ht="12.75">
      <c r="A10" s="2" t="s">
        <v>16</v>
      </c>
      <c r="B10" s="28" t="s">
        <v>20</v>
      </c>
      <c r="C10" s="62">
        <v>12453378066</v>
      </c>
      <c r="D10" s="63">
        <v>14131625062</v>
      </c>
      <c r="E10" s="64">
        <f aca="true" t="shared" si="0" ref="E10:E33">$D10-$C10</f>
        <v>1678246996</v>
      </c>
      <c r="F10" s="62">
        <v>13206465752</v>
      </c>
      <c r="G10" s="63">
        <v>14734022012</v>
      </c>
      <c r="H10" s="64">
        <f aca="true" t="shared" si="1" ref="H10:H33">$G10-$F10</f>
        <v>1527556260</v>
      </c>
      <c r="I10" s="64">
        <v>14392240161</v>
      </c>
      <c r="J10" s="29">
        <f aca="true" t="shared" si="2" ref="J10:J33">IF(($C10=0),0,(($E10/$C10)*100))</f>
        <v>13.47623903414545</v>
      </c>
      <c r="K10" s="30">
        <f aca="true" t="shared" si="3" ref="K10:K33">IF(($F10=0),0,(($H10/$F10)*100))</f>
        <v>11.566730181151346</v>
      </c>
      <c r="L10" s="83">
        <v>949673132</v>
      </c>
      <c r="M10" s="84">
        <v>811822705</v>
      </c>
      <c r="N10" s="31">
        <f aca="true" t="shared" si="4" ref="N10:N33">IF(($L10=0),0,(($E10/$L10)*100))</f>
        <v>176.71838229914246</v>
      </c>
      <c r="O10" s="30">
        <f aca="true" t="shared" si="5" ref="O10:O33">IF(($M10=0),0,(($H10/$M10)*100))</f>
        <v>188.16377647382996</v>
      </c>
      <c r="P10" s="5"/>
      <c r="Q10" s="32"/>
    </row>
    <row r="11" spans="1:17" ht="16.5">
      <c r="A11" s="6" t="s">
        <v>16</v>
      </c>
      <c r="B11" s="33" t="s">
        <v>21</v>
      </c>
      <c r="C11" s="65">
        <v>46562550715</v>
      </c>
      <c r="D11" s="66">
        <v>47512223847</v>
      </c>
      <c r="E11" s="67">
        <f t="shared" si="0"/>
        <v>949673132</v>
      </c>
      <c r="F11" s="65">
        <v>50237739439</v>
      </c>
      <c r="G11" s="66">
        <v>51049562144</v>
      </c>
      <c r="H11" s="67">
        <f t="shared" si="1"/>
        <v>811822705</v>
      </c>
      <c r="I11" s="67">
        <v>53871241261</v>
      </c>
      <c r="J11" s="34">
        <f t="shared" si="2"/>
        <v>2.039564236531538</v>
      </c>
      <c r="K11" s="35">
        <f t="shared" si="3"/>
        <v>1.6159618527138084</v>
      </c>
      <c r="L11" s="85">
        <v>949673132</v>
      </c>
      <c r="M11" s="86">
        <v>811822705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16695357935</v>
      </c>
      <c r="D13" s="63">
        <v>15669540247</v>
      </c>
      <c r="E13" s="64">
        <f t="shared" si="0"/>
        <v>-1025817688</v>
      </c>
      <c r="F13" s="62">
        <v>18073833675</v>
      </c>
      <c r="G13" s="63">
        <v>16296294012</v>
      </c>
      <c r="H13" s="64">
        <f t="shared" si="1"/>
        <v>-1777539663</v>
      </c>
      <c r="I13" s="64">
        <v>16771058022</v>
      </c>
      <c r="J13" s="29">
        <f t="shared" si="2"/>
        <v>-6.144328812798226</v>
      </c>
      <c r="K13" s="30">
        <f t="shared" si="3"/>
        <v>-9.834878946898353</v>
      </c>
      <c r="L13" s="83">
        <v>1300804396</v>
      </c>
      <c r="M13" s="84">
        <v>518284588</v>
      </c>
      <c r="N13" s="31">
        <f t="shared" si="4"/>
        <v>-78.86025686524509</v>
      </c>
      <c r="O13" s="30">
        <f t="shared" si="5"/>
        <v>-342.96595039789224</v>
      </c>
      <c r="P13" s="5"/>
      <c r="Q13" s="32"/>
    </row>
    <row r="14" spans="1:17" ht="12.75">
      <c r="A14" s="2" t="s">
        <v>16</v>
      </c>
      <c r="B14" s="28" t="s">
        <v>24</v>
      </c>
      <c r="C14" s="62">
        <v>2251537180</v>
      </c>
      <c r="D14" s="63">
        <v>2717218518</v>
      </c>
      <c r="E14" s="64">
        <f t="shared" si="0"/>
        <v>465681338</v>
      </c>
      <c r="F14" s="62">
        <v>2360837718</v>
      </c>
      <c r="G14" s="63">
        <v>2786350526</v>
      </c>
      <c r="H14" s="64">
        <f t="shared" si="1"/>
        <v>425512808</v>
      </c>
      <c r="I14" s="64">
        <v>2662995032</v>
      </c>
      <c r="J14" s="29">
        <f t="shared" si="2"/>
        <v>20.682818038119184</v>
      </c>
      <c r="K14" s="30">
        <f t="shared" si="3"/>
        <v>18.023805903968533</v>
      </c>
      <c r="L14" s="83">
        <v>1300804396</v>
      </c>
      <c r="M14" s="84">
        <v>518284588</v>
      </c>
      <c r="N14" s="31">
        <f t="shared" si="4"/>
        <v>35.799489871957654</v>
      </c>
      <c r="O14" s="30">
        <f t="shared" si="5"/>
        <v>82.10022405682648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1300804396</v>
      </c>
      <c r="M15" s="84">
        <v>518284588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10578308000</v>
      </c>
      <c r="D16" s="63">
        <v>11182400000</v>
      </c>
      <c r="E16" s="64">
        <f t="shared" si="0"/>
        <v>604092000</v>
      </c>
      <c r="F16" s="62">
        <v>11461548640</v>
      </c>
      <c r="G16" s="63">
        <v>12669659200</v>
      </c>
      <c r="H16" s="64">
        <f t="shared" si="1"/>
        <v>1208110560</v>
      </c>
      <c r="I16" s="64">
        <v>14354723873</v>
      </c>
      <c r="J16" s="29">
        <f t="shared" si="2"/>
        <v>5.710667528304148</v>
      </c>
      <c r="K16" s="30">
        <f t="shared" si="3"/>
        <v>10.540552572309286</v>
      </c>
      <c r="L16" s="83">
        <v>1300804396</v>
      </c>
      <c r="M16" s="84">
        <v>518284588</v>
      </c>
      <c r="N16" s="31">
        <f t="shared" si="4"/>
        <v>46.43987995870826</v>
      </c>
      <c r="O16" s="30">
        <f t="shared" si="5"/>
        <v>233.09791338036084</v>
      </c>
      <c r="P16" s="5"/>
      <c r="Q16" s="32"/>
    </row>
    <row r="17" spans="1:17" ht="12.75">
      <c r="A17" s="2" t="s">
        <v>16</v>
      </c>
      <c r="B17" s="28" t="s">
        <v>26</v>
      </c>
      <c r="C17" s="62">
        <v>17577175651</v>
      </c>
      <c r="D17" s="63">
        <v>18834024397</v>
      </c>
      <c r="E17" s="64">
        <f t="shared" si="0"/>
        <v>1256848746</v>
      </c>
      <c r="F17" s="62">
        <v>18727070388</v>
      </c>
      <c r="G17" s="63">
        <v>19389271271</v>
      </c>
      <c r="H17" s="64">
        <f t="shared" si="1"/>
        <v>662200883</v>
      </c>
      <c r="I17" s="64">
        <v>20161859394</v>
      </c>
      <c r="J17" s="41">
        <f t="shared" si="2"/>
        <v>7.150459043905016</v>
      </c>
      <c r="K17" s="30">
        <f t="shared" si="3"/>
        <v>3.5360623379956295</v>
      </c>
      <c r="L17" s="87">
        <v>1300804396</v>
      </c>
      <c r="M17" s="84">
        <v>518284588</v>
      </c>
      <c r="N17" s="31">
        <f t="shared" si="4"/>
        <v>96.62088703457918</v>
      </c>
      <c r="O17" s="30">
        <f t="shared" si="5"/>
        <v>127.7678129607049</v>
      </c>
      <c r="P17" s="5"/>
      <c r="Q17" s="32"/>
    </row>
    <row r="18" spans="1:17" ht="16.5">
      <c r="A18" s="2" t="s">
        <v>16</v>
      </c>
      <c r="B18" s="33" t="s">
        <v>27</v>
      </c>
      <c r="C18" s="65">
        <v>47102378766</v>
      </c>
      <c r="D18" s="66">
        <v>48403183162</v>
      </c>
      <c r="E18" s="67">
        <f t="shared" si="0"/>
        <v>1300804396</v>
      </c>
      <c r="F18" s="65">
        <v>50623290421</v>
      </c>
      <c r="G18" s="66">
        <v>51141575009</v>
      </c>
      <c r="H18" s="67">
        <f t="shared" si="1"/>
        <v>518284588</v>
      </c>
      <c r="I18" s="67">
        <v>53950636321</v>
      </c>
      <c r="J18" s="42">
        <f t="shared" si="2"/>
        <v>2.7616532966673906</v>
      </c>
      <c r="K18" s="35">
        <f t="shared" si="3"/>
        <v>1.023806599076777</v>
      </c>
      <c r="L18" s="88">
        <v>1300804396</v>
      </c>
      <c r="M18" s="86">
        <v>518284588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-539828051</v>
      </c>
      <c r="D19" s="72">
        <v>-890959315</v>
      </c>
      <c r="E19" s="73">
        <f t="shared" si="0"/>
        <v>-351131264</v>
      </c>
      <c r="F19" s="74">
        <v>-385550982</v>
      </c>
      <c r="G19" s="75">
        <v>-92012865</v>
      </c>
      <c r="H19" s="76">
        <f t="shared" si="1"/>
        <v>293538117</v>
      </c>
      <c r="I19" s="76">
        <v>-79395060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5000000001</v>
      </c>
      <c r="D22" s="63">
        <v>2500000000</v>
      </c>
      <c r="E22" s="64">
        <f t="shared" si="0"/>
        <v>-2500000001</v>
      </c>
      <c r="F22" s="62">
        <v>5000000000</v>
      </c>
      <c r="G22" s="63">
        <v>4500000000</v>
      </c>
      <c r="H22" s="64">
        <f t="shared" si="1"/>
        <v>-500000000</v>
      </c>
      <c r="I22" s="64">
        <v>7000000000</v>
      </c>
      <c r="J22" s="29">
        <f t="shared" si="2"/>
        <v>-50.00000001</v>
      </c>
      <c r="K22" s="30">
        <f t="shared" si="3"/>
        <v>-10</v>
      </c>
      <c r="L22" s="83">
        <v>-1341944782</v>
      </c>
      <c r="M22" s="84">
        <v>-1557784288</v>
      </c>
      <c r="N22" s="31">
        <f t="shared" si="4"/>
        <v>186.29678616686925</v>
      </c>
      <c r="O22" s="30">
        <f t="shared" si="5"/>
        <v>32.09687014123999</v>
      </c>
      <c r="P22" s="5"/>
      <c r="Q22" s="32"/>
    </row>
    <row r="23" spans="1:17" ht="12.75">
      <c r="A23" s="6" t="s">
        <v>16</v>
      </c>
      <c r="B23" s="28" t="s">
        <v>31</v>
      </c>
      <c r="C23" s="62">
        <v>1354936308</v>
      </c>
      <c r="D23" s="63">
        <v>2697029006</v>
      </c>
      <c r="E23" s="64">
        <f t="shared" si="0"/>
        <v>1342092698</v>
      </c>
      <c r="F23" s="62">
        <v>2263928964</v>
      </c>
      <c r="G23" s="63">
        <v>1669375029</v>
      </c>
      <c r="H23" s="64">
        <f t="shared" si="1"/>
        <v>-594553935</v>
      </c>
      <c r="I23" s="64">
        <v>1624424430</v>
      </c>
      <c r="J23" s="29">
        <f t="shared" si="2"/>
        <v>99.05208754653876</v>
      </c>
      <c r="K23" s="30">
        <f t="shared" si="3"/>
        <v>-26.262040216558667</v>
      </c>
      <c r="L23" s="83">
        <v>-1341944782</v>
      </c>
      <c r="M23" s="84">
        <v>-1557784288</v>
      </c>
      <c r="N23" s="31">
        <f t="shared" si="4"/>
        <v>-100.01102251016465</v>
      </c>
      <c r="O23" s="30">
        <f t="shared" si="5"/>
        <v>38.16664088731648</v>
      </c>
      <c r="P23" s="5"/>
      <c r="Q23" s="32"/>
    </row>
    <row r="24" spans="1:17" ht="12.75">
      <c r="A24" s="6" t="s">
        <v>16</v>
      </c>
      <c r="B24" s="28" t="s">
        <v>32</v>
      </c>
      <c r="C24" s="62">
        <v>3312979195</v>
      </c>
      <c r="D24" s="63">
        <v>3128941716</v>
      </c>
      <c r="E24" s="64">
        <f t="shared" si="0"/>
        <v>-184037479</v>
      </c>
      <c r="F24" s="62">
        <v>3424875224</v>
      </c>
      <c r="G24" s="63">
        <v>2961644871</v>
      </c>
      <c r="H24" s="64">
        <f t="shared" si="1"/>
        <v>-463230353</v>
      </c>
      <c r="I24" s="64">
        <v>2877431276</v>
      </c>
      <c r="J24" s="29">
        <f t="shared" si="2"/>
        <v>-5.555044815184842</v>
      </c>
      <c r="K24" s="30">
        <f t="shared" si="3"/>
        <v>-13.525466555799989</v>
      </c>
      <c r="L24" s="83">
        <v>-1341944782</v>
      </c>
      <c r="M24" s="84">
        <v>-1557784288</v>
      </c>
      <c r="N24" s="31">
        <f t="shared" si="4"/>
        <v>13.714236343295383</v>
      </c>
      <c r="O24" s="30">
        <f t="shared" si="5"/>
        <v>29.73648897144352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-1341944782</v>
      </c>
      <c r="M25" s="84">
        <v>-1557784288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9667915504</v>
      </c>
      <c r="D26" s="66">
        <v>8325970722</v>
      </c>
      <c r="E26" s="67">
        <f t="shared" si="0"/>
        <v>-1341944782</v>
      </c>
      <c r="F26" s="65">
        <v>10688804188</v>
      </c>
      <c r="G26" s="66">
        <v>9131019900</v>
      </c>
      <c r="H26" s="67">
        <f t="shared" si="1"/>
        <v>-1557784288</v>
      </c>
      <c r="I26" s="67">
        <v>11501855706</v>
      </c>
      <c r="J26" s="42">
        <f t="shared" si="2"/>
        <v>-13.880394190917206</v>
      </c>
      <c r="K26" s="35">
        <f t="shared" si="3"/>
        <v>-14.5739809673834</v>
      </c>
      <c r="L26" s="88">
        <v>-1341944782</v>
      </c>
      <c r="M26" s="86">
        <v>-1557784288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1076479781</v>
      </c>
      <c r="D28" s="63">
        <v>867969085</v>
      </c>
      <c r="E28" s="64">
        <f t="shared" si="0"/>
        <v>-208510696</v>
      </c>
      <c r="F28" s="62">
        <v>1197469440</v>
      </c>
      <c r="G28" s="63">
        <v>927371563</v>
      </c>
      <c r="H28" s="64">
        <f t="shared" si="1"/>
        <v>-270097877</v>
      </c>
      <c r="I28" s="64">
        <v>1326957636</v>
      </c>
      <c r="J28" s="29">
        <f t="shared" si="2"/>
        <v>-19.369680664722118</v>
      </c>
      <c r="K28" s="30">
        <f t="shared" si="3"/>
        <v>-22.555721923058012</v>
      </c>
      <c r="L28" s="83">
        <v>-1354757231</v>
      </c>
      <c r="M28" s="84">
        <v>-1573474474</v>
      </c>
      <c r="N28" s="31">
        <f t="shared" si="4"/>
        <v>15.391000780714784</v>
      </c>
      <c r="O28" s="30">
        <f t="shared" si="5"/>
        <v>17.165698043602326</v>
      </c>
      <c r="P28" s="5"/>
      <c r="Q28" s="32"/>
    </row>
    <row r="29" spans="1:17" ht="12.75">
      <c r="A29" s="6" t="s">
        <v>16</v>
      </c>
      <c r="B29" s="28" t="s">
        <v>36</v>
      </c>
      <c r="C29" s="62">
        <v>923808232</v>
      </c>
      <c r="D29" s="63">
        <v>876615413</v>
      </c>
      <c r="E29" s="64">
        <f t="shared" si="0"/>
        <v>-47192819</v>
      </c>
      <c r="F29" s="62">
        <v>1010530668</v>
      </c>
      <c r="G29" s="63">
        <v>1055552140</v>
      </c>
      <c r="H29" s="64">
        <f t="shared" si="1"/>
        <v>45021472</v>
      </c>
      <c r="I29" s="64">
        <v>1348086585</v>
      </c>
      <c r="J29" s="29">
        <f t="shared" si="2"/>
        <v>-5.1085081692582275</v>
      </c>
      <c r="K29" s="30">
        <f t="shared" si="3"/>
        <v>4.455230645211848</v>
      </c>
      <c r="L29" s="83">
        <v>-1354757231</v>
      </c>
      <c r="M29" s="84">
        <v>-1573474474</v>
      </c>
      <c r="N29" s="31">
        <f t="shared" si="4"/>
        <v>3.483488991246433</v>
      </c>
      <c r="O29" s="30">
        <f t="shared" si="5"/>
        <v>-2.8612775576555047</v>
      </c>
      <c r="P29" s="5"/>
      <c r="Q29" s="32"/>
    </row>
    <row r="30" spans="1:17" ht="12.75">
      <c r="A30" s="6" t="s">
        <v>16</v>
      </c>
      <c r="B30" s="28" t="s">
        <v>37</v>
      </c>
      <c r="C30" s="62">
        <v>123926931</v>
      </c>
      <c r="D30" s="63">
        <v>69898499</v>
      </c>
      <c r="E30" s="64">
        <f t="shared" si="0"/>
        <v>-54028432</v>
      </c>
      <c r="F30" s="62">
        <v>163665263</v>
      </c>
      <c r="G30" s="63">
        <v>127409921</v>
      </c>
      <c r="H30" s="64">
        <f t="shared" si="1"/>
        <v>-36255342</v>
      </c>
      <c r="I30" s="64">
        <v>135487068</v>
      </c>
      <c r="J30" s="29">
        <f t="shared" si="2"/>
        <v>-43.59700636821225</v>
      </c>
      <c r="K30" s="30">
        <f t="shared" si="3"/>
        <v>-22.1521301071688</v>
      </c>
      <c r="L30" s="83">
        <v>-1354757231</v>
      </c>
      <c r="M30" s="84">
        <v>-1573474474</v>
      </c>
      <c r="N30" s="31">
        <f t="shared" si="4"/>
        <v>3.9880526756900547</v>
      </c>
      <c r="O30" s="30">
        <f t="shared" si="5"/>
        <v>2.3041582560811213</v>
      </c>
      <c r="P30" s="5"/>
      <c r="Q30" s="32"/>
    </row>
    <row r="31" spans="1:17" ht="12.75">
      <c r="A31" s="6" t="s">
        <v>16</v>
      </c>
      <c r="B31" s="28" t="s">
        <v>38</v>
      </c>
      <c r="C31" s="62">
        <v>2618969686</v>
      </c>
      <c r="D31" s="63">
        <v>2522372817</v>
      </c>
      <c r="E31" s="64">
        <f t="shared" si="0"/>
        <v>-96596869</v>
      </c>
      <c r="F31" s="62">
        <v>2750048845</v>
      </c>
      <c r="G31" s="63">
        <v>2510902538</v>
      </c>
      <c r="H31" s="64">
        <f t="shared" si="1"/>
        <v>-239146307</v>
      </c>
      <c r="I31" s="64">
        <v>2120121126</v>
      </c>
      <c r="J31" s="29">
        <f t="shared" si="2"/>
        <v>-3.6883538406866463</v>
      </c>
      <c r="K31" s="30">
        <f t="shared" si="3"/>
        <v>-8.696074887353502</v>
      </c>
      <c r="L31" s="83">
        <v>-1354757231</v>
      </c>
      <c r="M31" s="84">
        <v>-1573474474</v>
      </c>
      <c r="N31" s="31">
        <f t="shared" si="4"/>
        <v>7.130197705510531</v>
      </c>
      <c r="O31" s="30">
        <f t="shared" si="5"/>
        <v>15.198613701819735</v>
      </c>
      <c r="P31" s="5"/>
      <c r="Q31" s="32"/>
    </row>
    <row r="32" spans="1:17" ht="12.75">
      <c r="A32" s="6" t="s">
        <v>16</v>
      </c>
      <c r="B32" s="28" t="s">
        <v>39</v>
      </c>
      <c r="C32" s="62">
        <v>4937543323</v>
      </c>
      <c r="D32" s="63">
        <v>3989114908</v>
      </c>
      <c r="E32" s="64">
        <f t="shared" si="0"/>
        <v>-948428415</v>
      </c>
      <c r="F32" s="62">
        <v>5582780158</v>
      </c>
      <c r="G32" s="63">
        <v>4509783738</v>
      </c>
      <c r="H32" s="64">
        <f t="shared" si="1"/>
        <v>-1072996420</v>
      </c>
      <c r="I32" s="64">
        <v>6571203291</v>
      </c>
      <c r="J32" s="29">
        <f t="shared" si="2"/>
        <v>-19.208508218693353</v>
      </c>
      <c r="K32" s="30">
        <f t="shared" si="3"/>
        <v>-19.219750547805827</v>
      </c>
      <c r="L32" s="83">
        <v>-1354757231</v>
      </c>
      <c r="M32" s="84">
        <v>-1573474474</v>
      </c>
      <c r="N32" s="31">
        <f t="shared" si="4"/>
        <v>70.0072598468382</v>
      </c>
      <c r="O32" s="30">
        <f t="shared" si="5"/>
        <v>68.19280755615232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9680727953</v>
      </c>
      <c r="D33" s="81">
        <v>8325970722</v>
      </c>
      <c r="E33" s="82">
        <f t="shared" si="0"/>
        <v>-1354757231</v>
      </c>
      <c r="F33" s="80">
        <v>10704494374</v>
      </c>
      <c r="G33" s="81">
        <v>9131019900</v>
      </c>
      <c r="H33" s="82">
        <f t="shared" si="1"/>
        <v>-1573474474</v>
      </c>
      <c r="I33" s="82">
        <v>11501855706</v>
      </c>
      <c r="J33" s="57">
        <f t="shared" si="2"/>
        <v>-13.994373538615646</v>
      </c>
      <c r="K33" s="58">
        <f t="shared" si="3"/>
        <v>-14.699194740311983</v>
      </c>
      <c r="L33" s="95">
        <v>-1354757231</v>
      </c>
      <c r="M33" s="96">
        <v>-1573474474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2021-09-23T12:39:32Z</dcterms:created>
  <dcterms:modified xsi:type="dcterms:W3CDTF">2021-09-23T12:40:17Z</dcterms:modified>
  <cp:category/>
  <cp:version/>
  <cp:contentType/>
  <cp:contentStatus/>
</cp:coreProperties>
</file>